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OKO\Desktop\"/>
    </mc:Choice>
  </mc:AlternateContent>
  <xr:revisionPtr revIDLastSave="0" documentId="13_ncr:1_{1FB8F9CB-FB5F-4229-A6D8-2F77EDB2DE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紙" sheetId="1" r:id="rId1"/>
    <sheet name="注意事項" sheetId="2" r:id="rId2"/>
    <sheet name="申込日程" sheetId="3" r:id="rId3"/>
    <sheet name="第１回記録会" sheetId="4" r:id="rId4"/>
    <sheet name="第1回参考ダイヤ" sheetId="14" r:id="rId5"/>
    <sheet name="春季地区別記録会" sheetId="6" r:id="rId6"/>
    <sheet name="春季地区別参考ダイヤ" sheetId="15" r:id="rId7"/>
    <sheet name="阪奈和" sheetId="11" r:id="rId8"/>
    <sheet name="地区予選会要項" sheetId="9" r:id="rId9"/>
    <sheet name="地区予選会参考ダイヤ" sheetId="16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7">阪奈和!#REF!</definedName>
    <definedName name="_xlnm.Print_Area" localSheetId="5">春季地区別記録会!$A$1:$D$39</definedName>
    <definedName name="_xlnm.Print_Area" localSheetId="8">地区予選会要項!$A$1:$C$41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8" i="16" l="1"/>
  <c r="Q98" i="16"/>
  <c r="P98" i="16"/>
  <c r="L98" i="16"/>
  <c r="K98" i="16"/>
  <c r="R97" i="16"/>
  <c r="Q97" i="16"/>
  <c r="P97" i="16"/>
  <c r="L97" i="16"/>
  <c r="K97" i="16"/>
  <c r="K96" i="16"/>
  <c r="R95" i="16"/>
  <c r="Q95" i="16"/>
  <c r="P95" i="16"/>
  <c r="L95" i="16"/>
  <c r="K95" i="16"/>
  <c r="K94" i="16"/>
  <c r="R93" i="16"/>
  <c r="Q93" i="16"/>
  <c r="P93" i="16"/>
  <c r="L93" i="16"/>
  <c r="K93" i="16"/>
  <c r="R91" i="16"/>
  <c r="Q91" i="16"/>
  <c r="P91" i="16"/>
  <c r="L91" i="16"/>
  <c r="K91" i="16"/>
  <c r="R89" i="16"/>
  <c r="Q89" i="16"/>
  <c r="P89" i="16"/>
  <c r="L89" i="16"/>
  <c r="K89" i="16"/>
  <c r="R88" i="16"/>
  <c r="Q88" i="16"/>
  <c r="P88" i="16"/>
  <c r="L88" i="16"/>
  <c r="K88" i="16"/>
  <c r="O83" i="16"/>
  <c r="H83" i="16"/>
  <c r="H82" i="16"/>
  <c r="K81" i="16"/>
  <c r="J81" i="16"/>
  <c r="H81" i="16"/>
  <c r="O80" i="16"/>
  <c r="J79" i="16" s="1"/>
  <c r="H79" i="16" s="1"/>
  <c r="H80" i="16"/>
  <c r="K79" i="16"/>
  <c r="H78" i="16"/>
  <c r="H77" i="16"/>
  <c r="O76" i="16"/>
  <c r="J76" i="16" s="1"/>
  <c r="H76" i="16" s="1"/>
  <c r="L76" i="16"/>
  <c r="K76" i="16"/>
  <c r="H75" i="16"/>
  <c r="L74" i="16"/>
  <c r="K74" i="16"/>
  <c r="J74" i="16"/>
  <c r="H74" i="16" s="1"/>
  <c r="H73" i="16"/>
  <c r="H72" i="16"/>
  <c r="O71" i="16"/>
  <c r="J70" i="16" s="1"/>
  <c r="H70" i="16" s="1"/>
  <c r="M71" i="16"/>
  <c r="H71" i="16"/>
  <c r="T70" i="16"/>
  <c r="L70" i="16"/>
  <c r="K70" i="16"/>
  <c r="O69" i="16"/>
  <c r="J69" i="16" s="1"/>
  <c r="H69" i="16" s="1"/>
  <c r="L69" i="16"/>
  <c r="K69" i="16"/>
  <c r="O68" i="16"/>
  <c r="J68" i="16" s="1"/>
  <c r="H68" i="16" s="1"/>
  <c r="L68" i="16"/>
  <c r="K68" i="16"/>
  <c r="O67" i="16"/>
  <c r="J67" i="16" s="1"/>
  <c r="H67" i="16" s="1"/>
  <c r="L67" i="16"/>
  <c r="K67" i="16"/>
  <c r="O66" i="16"/>
  <c r="J64" i="16" s="1"/>
  <c r="H64" i="16" s="1"/>
  <c r="M66" i="16"/>
  <c r="H66" i="16"/>
  <c r="M65" i="16"/>
  <c r="H65" i="16"/>
  <c r="L64" i="16"/>
  <c r="K64" i="16"/>
  <c r="O63" i="16"/>
  <c r="J62" i="16" s="1"/>
  <c r="H62" i="16" s="1"/>
  <c r="M63" i="16"/>
  <c r="H63" i="16"/>
  <c r="L62" i="16"/>
  <c r="K62" i="16"/>
  <c r="P61" i="16"/>
  <c r="L61" i="16"/>
  <c r="H61" i="16"/>
  <c r="D61" i="16"/>
  <c r="Q61" i="16" s="1"/>
  <c r="R60" i="16"/>
  <c r="Q60" i="16"/>
  <c r="P60" i="16"/>
  <c r="H60" i="16"/>
  <c r="R50" i="16"/>
  <c r="Q50" i="16"/>
  <c r="P50" i="16"/>
  <c r="L50" i="16"/>
  <c r="K50" i="16"/>
  <c r="R49" i="16"/>
  <c r="Q49" i="16"/>
  <c r="P49" i="16"/>
  <c r="L49" i="16"/>
  <c r="K49" i="16"/>
  <c r="R48" i="16"/>
  <c r="Q48" i="16"/>
  <c r="P48" i="16"/>
  <c r="R47" i="16"/>
  <c r="Q47" i="16"/>
  <c r="P47" i="16"/>
  <c r="L47" i="16"/>
  <c r="K47" i="16"/>
  <c r="R46" i="16"/>
  <c r="Q46" i="16"/>
  <c r="P46" i="16"/>
  <c r="R45" i="16"/>
  <c r="Q45" i="16"/>
  <c r="P45" i="16"/>
  <c r="L45" i="16"/>
  <c r="K45" i="16"/>
  <c r="R43" i="16"/>
  <c r="Q43" i="16"/>
  <c r="P43" i="16"/>
  <c r="L43" i="16"/>
  <c r="K43" i="16"/>
  <c r="R42" i="16"/>
  <c r="Q42" i="16"/>
  <c r="P42" i="16"/>
  <c r="L42" i="16"/>
  <c r="K42" i="16"/>
  <c r="R41" i="16"/>
  <c r="Q41" i="16"/>
  <c r="P41" i="16"/>
  <c r="L41" i="16"/>
  <c r="K41" i="16"/>
  <c r="R40" i="16"/>
  <c r="Q40" i="16"/>
  <c r="P40" i="16"/>
  <c r="L40" i="16"/>
  <c r="K40" i="16"/>
  <c r="K39" i="16"/>
  <c r="K38" i="16"/>
  <c r="R37" i="16"/>
  <c r="Q37" i="16"/>
  <c r="P37" i="16"/>
  <c r="L37" i="16"/>
  <c r="K37" i="16"/>
  <c r="H33" i="16"/>
  <c r="K31" i="16"/>
  <c r="J31" i="16"/>
  <c r="H31" i="16"/>
  <c r="O30" i="16"/>
  <c r="J29" i="16" s="1"/>
  <c r="H29" i="16" s="1"/>
  <c r="M30" i="16"/>
  <c r="H30" i="16"/>
  <c r="K29" i="16"/>
  <c r="O28" i="16"/>
  <c r="J28" i="16" s="1"/>
  <c r="H28" i="16" s="1"/>
  <c r="L28" i="16"/>
  <c r="K28" i="16"/>
  <c r="J27" i="16"/>
  <c r="H27" i="16" s="1"/>
  <c r="J26" i="16"/>
  <c r="H26" i="16" s="1"/>
  <c r="M25" i="16"/>
  <c r="H25" i="16"/>
  <c r="H24" i="16"/>
  <c r="O23" i="16"/>
  <c r="J23" i="16" s="1"/>
  <c r="H23" i="16" s="1"/>
  <c r="L23" i="16"/>
  <c r="K23" i="16"/>
  <c r="O22" i="16"/>
  <c r="H22" i="16"/>
  <c r="L21" i="16"/>
  <c r="K21" i="16"/>
  <c r="J21" i="16"/>
  <c r="H21" i="16" s="1"/>
  <c r="O20" i="16"/>
  <c r="J20" i="16" s="1"/>
  <c r="H20" i="16" s="1"/>
  <c r="L20" i="16"/>
  <c r="K20" i="16"/>
  <c r="O19" i="16"/>
  <c r="J19" i="16" s="1"/>
  <c r="H19" i="16" s="1"/>
  <c r="L19" i="16"/>
  <c r="K19" i="16"/>
  <c r="O18" i="16"/>
  <c r="J18" i="16" s="1"/>
  <c r="H18" i="16" s="1"/>
  <c r="L18" i="16"/>
  <c r="K18" i="16"/>
  <c r="O17" i="16"/>
  <c r="J16" i="16" s="1"/>
  <c r="H16" i="16" s="1"/>
  <c r="M17" i="16"/>
  <c r="H17" i="16"/>
  <c r="L16" i="16"/>
  <c r="K16" i="16"/>
  <c r="O15" i="16"/>
  <c r="J13" i="16" s="1"/>
  <c r="H13" i="16" s="1"/>
  <c r="M15" i="16"/>
  <c r="H15" i="16"/>
  <c r="M14" i="16"/>
  <c r="H14" i="16"/>
  <c r="L13" i="16"/>
  <c r="K13" i="16"/>
  <c r="O12" i="16"/>
  <c r="J11" i="16" s="1"/>
  <c r="H11" i="16" s="1"/>
  <c r="M12" i="16"/>
  <c r="H12" i="16"/>
  <c r="L11" i="16"/>
  <c r="K11" i="16"/>
  <c r="L10" i="16"/>
  <c r="L25" i="16" s="1"/>
  <c r="K10" i="16"/>
  <c r="K60" i="16" s="1"/>
  <c r="H10" i="16"/>
  <c r="D10" i="16"/>
  <c r="P10" i="16" s="1"/>
  <c r="R9" i="16"/>
  <c r="Q9" i="16"/>
  <c r="P9" i="16"/>
  <c r="L9" i="16"/>
  <c r="L24" i="16" s="1"/>
  <c r="K9" i="16"/>
  <c r="K87" i="16" s="1"/>
  <c r="H9" i="16"/>
  <c r="G39" i="11"/>
  <c r="G38" i="11"/>
  <c r="G37" i="11"/>
  <c r="G35" i="11"/>
  <c r="G34" i="11"/>
  <c r="R83" i="15"/>
  <c r="Q83" i="15"/>
  <c r="P83" i="15"/>
  <c r="L83" i="15"/>
  <c r="R82" i="15"/>
  <c r="Q82" i="15"/>
  <c r="P82" i="15"/>
  <c r="L82" i="15"/>
  <c r="R81" i="15"/>
  <c r="Q81" i="15"/>
  <c r="P81" i="15"/>
  <c r="L81" i="15"/>
  <c r="R80" i="15"/>
  <c r="Q80" i="15"/>
  <c r="P80" i="15"/>
  <c r="L80" i="15"/>
  <c r="R78" i="15"/>
  <c r="Q78" i="15"/>
  <c r="P78" i="15"/>
  <c r="L78" i="15"/>
  <c r="R77" i="15"/>
  <c r="Q77" i="15"/>
  <c r="P77" i="15"/>
  <c r="L77" i="15"/>
  <c r="R76" i="15"/>
  <c r="Q76" i="15"/>
  <c r="P76" i="15"/>
  <c r="L76" i="15"/>
  <c r="H72" i="15"/>
  <c r="O71" i="15"/>
  <c r="M72" i="15" s="1"/>
  <c r="L71" i="15"/>
  <c r="J71" i="15"/>
  <c r="O72" i="15" s="1"/>
  <c r="H71" i="15"/>
  <c r="H70" i="15"/>
  <c r="O69" i="15"/>
  <c r="M70" i="15" s="1"/>
  <c r="L69" i="15"/>
  <c r="J69" i="15"/>
  <c r="O70" i="15" s="1"/>
  <c r="H69" i="15"/>
  <c r="H68" i="15"/>
  <c r="O67" i="15"/>
  <c r="M68" i="15" s="1"/>
  <c r="L67" i="15"/>
  <c r="J67" i="15"/>
  <c r="H67" i="15"/>
  <c r="L66" i="15"/>
  <c r="J66" i="15"/>
  <c r="H66" i="15"/>
  <c r="H64" i="15"/>
  <c r="H62" i="15"/>
  <c r="O61" i="15"/>
  <c r="L61" i="15"/>
  <c r="J61" i="15"/>
  <c r="H61" i="15"/>
  <c r="O60" i="15"/>
  <c r="L60" i="15"/>
  <c r="J60" i="15"/>
  <c r="H60" i="15"/>
  <c r="O59" i="15"/>
  <c r="H59" i="15"/>
  <c r="O58" i="15"/>
  <c r="M59" i="15" s="1"/>
  <c r="L58" i="15"/>
  <c r="J58" i="15"/>
  <c r="H58" i="15"/>
  <c r="O57" i="15"/>
  <c r="L57" i="15"/>
  <c r="J57" i="15"/>
  <c r="H57" i="15"/>
  <c r="H56" i="15"/>
  <c r="H55" i="15"/>
  <c r="H54" i="15"/>
  <c r="O53" i="15"/>
  <c r="M54" i="15" s="1"/>
  <c r="O54" i="15" s="1"/>
  <c r="M55" i="15" s="1"/>
  <c r="O55" i="15" s="1"/>
  <c r="M56" i="15" s="1"/>
  <c r="L53" i="15"/>
  <c r="J53" i="15"/>
  <c r="H53" i="15"/>
  <c r="O52" i="15"/>
  <c r="H52" i="15"/>
  <c r="O51" i="15"/>
  <c r="M52" i="15" s="1"/>
  <c r="L51" i="15"/>
  <c r="J51" i="15"/>
  <c r="H51" i="15"/>
  <c r="D51" i="15"/>
  <c r="D52" i="15" s="1"/>
  <c r="R50" i="15"/>
  <c r="Q50" i="15"/>
  <c r="P50" i="15"/>
  <c r="J50" i="15"/>
  <c r="H50" i="15"/>
  <c r="R43" i="15"/>
  <c r="Q43" i="15"/>
  <c r="P43" i="15"/>
  <c r="L43" i="15"/>
  <c r="R42" i="15"/>
  <c r="Q42" i="15"/>
  <c r="P42" i="15"/>
  <c r="L42" i="15"/>
  <c r="R41" i="15"/>
  <c r="Q41" i="15"/>
  <c r="P41" i="15"/>
  <c r="L41" i="15"/>
  <c r="R40" i="15"/>
  <c r="Q40" i="15"/>
  <c r="P40" i="15"/>
  <c r="L40" i="15"/>
  <c r="R38" i="15"/>
  <c r="Q38" i="15"/>
  <c r="P38" i="15"/>
  <c r="L38" i="15"/>
  <c r="R37" i="15"/>
  <c r="Q37" i="15"/>
  <c r="P37" i="15"/>
  <c r="L37" i="15"/>
  <c r="R36" i="15"/>
  <c r="Q36" i="15"/>
  <c r="P36" i="15"/>
  <c r="L36" i="15"/>
  <c r="R35" i="15"/>
  <c r="Q35" i="15"/>
  <c r="P35" i="15"/>
  <c r="R34" i="15"/>
  <c r="Q34" i="15"/>
  <c r="P34" i="15"/>
  <c r="L34" i="15"/>
  <c r="H30" i="15"/>
  <c r="O29" i="15"/>
  <c r="M30" i="15" s="1"/>
  <c r="O30" i="15" s="1"/>
  <c r="L29" i="15"/>
  <c r="J29" i="15"/>
  <c r="H29" i="15"/>
  <c r="H28" i="15"/>
  <c r="O27" i="15"/>
  <c r="M28" i="15" s="1"/>
  <c r="L27" i="15"/>
  <c r="J27" i="15"/>
  <c r="O28" i="15" s="1"/>
  <c r="H27" i="15"/>
  <c r="O26" i="15"/>
  <c r="L26" i="15"/>
  <c r="J26" i="15"/>
  <c r="H26" i="15"/>
  <c r="H24" i="15"/>
  <c r="H22" i="15"/>
  <c r="O21" i="15"/>
  <c r="L21" i="15"/>
  <c r="J21" i="15"/>
  <c r="H21" i="15"/>
  <c r="O20" i="15"/>
  <c r="L20" i="15"/>
  <c r="J20" i="15"/>
  <c r="H20" i="15"/>
  <c r="O19" i="15"/>
  <c r="L19" i="15"/>
  <c r="J19" i="15"/>
  <c r="H19" i="15"/>
  <c r="O18" i="15"/>
  <c r="H18" i="15"/>
  <c r="O17" i="15"/>
  <c r="M18" i="15" s="1"/>
  <c r="L17" i="15"/>
  <c r="J17" i="15"/>
  <c r="H17" i="15"/>
  <c r="O16" i="15"/>
  <c r="L16" i="15"/>
  <c r="J16" i="15"/>
  <c r="H16" i="15"/>
  <c r="O15" i="15"/>
  <c r="H15" i="15"/>
  <c r="H14" i="15"/>
  <c r="H13" i="15"/>
  <c r="H12" i="15"/>
  <c r="O11" i="15"/>
  <c r="M12" i="15" s="1"/>
  <c r="O12" i="15" s="1"/>
  <c r="M13" i="15" s="1"/>
  <c r="O13" i="15" s="1"/>
  <c r="M14" i="15" s="1"/>
  <c r="O14" i="15" s="1"/>
  <c r="M15" i="15" s="1"/>
  <c r="L11" i="15"/>
  <c r="J11" i="15"/>
  <c r="H11" i="15"/>
  <c r="O10" i="15"/>
  <c r="H10" i="15"/>
  <c r="H9" i="15"/>
  <c r="O8" i="15"/>
  <c r="M9" i="15" s="1"/>
  <c r="O9" i="15" s="1"/>
  <c r="M10" i="15" s="1"/>
  <c r="L8" i="15"/>
  <c r="J8" i="15"/>
  <c r="H8" i="15"/>
  <c r="Q7" i="15"/>
  <c r="O7" i="15"/>
  <c r="H7" i="15"/>
  <c r="D7" i="15"/>
  <c r="P7" i="15" s="1"/>
  <c r="R6" i="15"/>
  <c r="Q6" i="15"/>
  <c r="P6" i="15"/>
  <c r="O6" i="15"/>
  <c r="M7" i="15" s="1"/>
  <c r="L6" i="15"/>
  <c r="J6" i="15"/>
  <c r="H6" i="15"/>
  <c r="R42" i="14"/>
  <c r="Q42" i="14"/>
  <c r="P42" i="14"/>
  <c r="R41" i="14"/>
  <c r="Q41" i="14"/>
  <c r="P41" i="14"/>
  <c r="O41" i="14"/>
  <c r="R40" i="14"/>
  <c r="Q40" i="14"/>
  <c r="P40" i="14"/>
  <c r="O40" i="14"/>
  <c r="R38" i="14"/>
  <c r="Q38" i="14"/>
  <c r="P38" i="14"/>
  <c r="O38" i="14"/>
  <c r="R37" i="14"/>
  <c r="Q37" i="14"/>
  <c r="P37" i="14"/>
  <c r="O37" i="14"/>
  <c r="R35" i="14"/>
  <c r="Q35" i="14"/>
  <c r="P35" i="14"/>
  <c r="R34" i="14"/>
  <c r="Q34" i="14"/>
  <c r="P34" i="14"/>
  <c r="O34" i="14"/>
  <c r="R33" i="14"/>
  <c r="Q33" i="14"/>
  <c r="P33" i="14"/>
  <c r="O33" i="14"/>
  <c r="L29" i="14"/>
  <c r="N29" i="14" s="1"/>
  <c r="H29" i="14"/>
  <c r="O28" i="14"/>
  <c r="J28" i="14"/>
  <c r="H28" i="14"/>
  <c r="O27" i="14"/>
  <c r="N27" i="14"/>
  <c r="J27" i="14"/>
  <c r="H27" i="14"/>
  <c r="H26" i="14"/>
  <c r="H25" i="14"/>
  <c r="H24" i="14"/>
  <c r="H23" i="14"/>
  <c r="H22" i="14"/>
  <c r="O21" i="14"/>
  <c r="N21" i="14"/>
  <c r="L22" i="14" s="1"/>
  <c r="N22" i="14" s="1"/>
  <c r="L23" i="14" s="1"/>
  <c r="N23" i="14" s="1"/>
  <c r="L24" i="14" s="1"/>
  <c r="N24" i="14" s="1"/>
  <c r="L25" i="14" s="1"/>
  <c r="N25" i="14" s="1"/>
  <c r="L26" i="14" s="1"/>
  <c r="N26" i="14" s="1"/>
  <c r="J21" i="14"/>
  <c r="H21" i="14"/>
  <c r="H20" i="14"/>
  <c r="L19" i="14"/>
  <c r="N19" i="14" s="1"/>
  <c r="L20" i="14" s="1"/>
  <c r="N20" i="14" s="1"/>
  <c r="H19" i="14"/>
  <c r="O18" i="14"/>
  <c r="N18" i="14"/>
  <c r="J18" i="14"/>
  <c r="H18" i="14"/>
  <c r="L17" i="14"/>
  <c r="N17" i="14" s="1"/>
  <c r="H17" i="14"/>
  <c r="O16" i="14"/>
  <c r="J16" i="14"/>
  <c r="H16" i="14"/>
  <c r="L15" i="14"/>
  <c r="N15" i="14" s="1"/>
  <c r="H15" i="14"/>
  <c r="O14" i="14"/>
  <c r="N14" i="14"/>
  <c r="J14" i="14"/>
  <c r="H14" i="14"/>
  <c r="H13" i="14"/>
  <c r="H12" i="14"/>
  <c r="O11" i="14"/>
  <c r="N11" i="14"/>
  <c r="L12" i="14" s="1"/>
  <c r="N12" i="14" s="1"/>
  <c r="L13" i="14" s="1"/>
  <c r="N13" i="14" s="1"/>
  <c r="J11" i="14"/>
  <c r="H11" i="14"/>
  <c r="N10" i="14"/>
  <c r="H10" i="14"/>
  <c r="D10" i="14"/>
  <c r="Q10" i="14" s="1"/>
  <c r="R9" i="14"/>
  <c r="Q9" i="14"/>
  <c r="P9" i="14"/>
  <c r="O9" i="14"/>
  <c r="N9" i="14"/>
  <c r="J9" i="14"/>
  <c r="H9" i="14"/>
  <c r="R61" i="16" l="1"/>
  <c r="R10" i="14"/>
  <c r="D11" i="14"/>
  <c r="R11" i="14" s="1"/>
  <c r="P10" i="14"/>
  <c r="D62" i="16"/>
  <c r="R52" i="15"/>
  <c r="Q52" i="15"/>
  <c r="D53" i="15"/>
  <c r="P52" i="15"/>
  <c r="R7" i="15"/>
  <c r="R51" i="15"/>
  <c r="D8" i="15"/>
  <c r="Q51" i="15"/>
  <c r="P51" i="15"/>
  <c r="Q10" i="16"/>
  <c r="Q62" i="16"/>
  <c r="R10" i="16"/>
  <c r="D11" i="16"/>
  <c r="K24" i="16"/>
  <c r="K77" i="16"/>
  <c r="K25" i="16"/>
  <c r="K46" i="16"/>
  <c r="K78" i="16"/>
  <c r="L87" i="16"/>
  <c r="L96" i="16" s="1"/>
  <c r="K48" i="16"/>
  <c r="P11" i="14" l="1"/>
  <c r="Q11" i="14"/>
  <c r="D12" i="14"/>
  <c r="R12" i="14" s="1"/>
  <c r="D63" i="16"/>
  <c r="R62" i="16"/>
  <c r="P62" i="16"/>
  <c r="R11" i="16"/>
  <c r="Q11" i="16"/>
  <c r="P11" i="16"/>
  <c r="D12" i="16"/>
  <c r="D13" i="14"/>
  <c r="Q12" i="14"/>
  <c r="R53" i="15"/>
  <c r="Q53" i="15"/>
  <c r="D54" i="15"/>
  <c r="P53" i="15"/>
  <c r="P8" i="15"/>
  <c r="D9" i="15"/>
  <c r="Q8" i="15"/>
  <c r="R8" i="15"/>
  <c r="R63" i="16" l="1"/>
  <c r="Q63" i="16"/>
  <c r="P63" i="16"/>
  <c r="D64" i="16"/>
  <c r="P12" i="14"/>
  <c r="D13" i="16"/>
  <c r="R12" i="16"/>
  <c r="Q12" i="16"/>
  <c r="P12" i="16"/>
  <c r="D55" i="15"/>
  <c r="R54" i="15"/>
  <c r="P54" i="15"/>
  <c r="Q54" i="15"/>
  <c r="Q9" i="15"/>
  <c r="P9" i="15"/>
  <c r="R9" i="15"/>
  <c r="D10" i="15"/>
  <c r="P13" i="14"/>
  <c r="D14" i="14"/>
  <c r="R13" i="14"/>
  <c r="Q13" i="14"/>
  <c r="P64" i="16" l="1"/>
  <c r="R64" i="16"/>
  <c r="Q64" i="16"/>
  <c r="D65" i="16"/>
  <c r="P55" i="15"/>
  <c r="D56" i="15"/>
  <c r="Q55" i="15"/>
  <c r="R55" i="15"/>
  <c r="P13" i="16"/>
  <c r="D14" i="16"/>
  <c r="R13" i="16"/>
  <c r="Q13" i="16"/>
  <c r="R10" i="15"/>
  <c r="Q10" i="15"/>
  <c r="P10" i="15"/>
  <c r="D11" i="15"/>
  <c r="P14" i="14"/>
  <c r="D15" i="14"/>
  <c r="R14" i="14"/>
  <c r="Q14" i="14"/>
  <c r="Q65" i="16" l="1"/>
  <c r="P65" i="16"/>
  <c r="D66" i="16"/>
  <c r="R65" i="16"/>
  <c r="R11" i="15"/>
  <c r="Q11" i="15"/>
  <c r="P11" i="15"/>
  <c r="D12" i="15"/>
  <c r="R15" i="14"/>
  <c r="Q15" i="14"/>
  <c r="P15" i="14"/>
  <c r="D16" i="14"/>
  <c r="R14" i="16"/>
  <c r="Q14" i="16"/>
  <c r="P14" i="16"/>
  <c r="D15" i="16"/>
  <c r="R56" i="15"/>
  <c r="Q56" i="15"/>
  <c r="D57" i="15"/>
  <c r="P56" i="15"/>
  <c r="Q66" i="16" l="1"/>
  <c r="P66" i="16"/>
  <c r="R66" i="16"/>
  <c r="D67" i="16"/>
  <c r="D16" i="16"/>
  <c r="R15" i="16"/>
  <c r="Q15" i="16"/>
  <c r="P15" i="16"/>
  <c r="R16" i="14"/>
  <c r="D17" i="14"/>
  <c r="Q16" i="14"/>
  <c r="P16" i="14"/>
  <c r="D13" i="15"/>
  <c r="R12" i="15"/>
  <c r="Q12" i="15"/>
  <c r="P12" i="15"/>
  <c r="R57" i="15"/>
  <c r="Q57" i="15"/>
  <c r="P57" i="15"/>
  <c r="D58" i="15"/>
  <c r="R67" i="16" l="1"/>
  <c r="P67" i="16"/>
  <c r="D68" i="16"/>
  <c r="Q67" i="16"/>
  <c r="P13" i="15"/>
  <c r="D14" i="15"/>
  <c r="R13" i="15"/>
  <c r="Q13" i="15"/>
  <c r="D18" i="14"/>
  <c r="Q17" i="14"/>
  <c r="R17" i="14"/>
  <c r="P17" i="14"/>
  <c r="Q16" i="16"/>
  <c r="P16" i="16"/>
  <c r="D17" i="16"/>
  <c r="R16" i="16"/>
  <c r="R58" i="15"/>
  <c r="Q58" i="15"/>
  <c r="P58" i="15"/>
  <c r="D59" i="15"/>
  <c r="R68" i="16" l="1"/>
  <c r="Q68" i="16"/>
  <c r="P68" i="16"/>
  <c r="D69" i="16"/>
  <c r="D19" i="14"/>
  <c r="Q18" i="14"/>
  <c r="R18" i="14"/>
  <c r="P18" i="14"/>
  <c r="D60" i="15"/>
  <c r="R59" i="15"/>
  <c r="Q59" i="15"/>
  <c r="P59" i="15"/>
  <c r="R17" i="16"/>
  <c r="Q17" i="16"/>
  <c r="P17" i="16"/>
  <c r="D18" i="16"/>
  <c r="Q14" i="15"/>
  <c r="P14" i="15"/>
  <c r="R14" i="15"/>
  <c r="D15" i="15"/>
  <c r="D70" i="16" l="1"/>
  <c r="Q69" i="16"/>
  <c r="P69" i="16"/>
  <c r="R69" i="16"/>
  <c r="R15" i="15"/>
  <c r="Q15" i="15"/>
  <c r="D16" i="15"/>
  <c r="P15" i="15"/>
  <c r="R18" i="16"/>
  <c r="Q18" i="16"/>
  <c r="P18" i="16"/>
  <c r="D19" i="16"/>
  <c r="D61" i="15"/>
  <c r="R60" i="15"/>
  <c r="Q60" i="15"/>
  <c r="P60" i="15"/>
  <c r="Q19" i="14"/>
  <c r="P19" i="14"/>
  <c r="R19" i="14"/>
  <c r="D20" i="14"/>
  <c r="Q70" i="16" l="1"/>
  <c r="D71" i="16"/>
  <c r="P70" i="16"/>
  <c r="R70" i="16"/>
  <c r="D62" i="15"/>
  <c r="R61" i="15"/>
  <c r="Q61" i="15"/>
  <c r="P61" i="15"/>
  <c r="R20" i="14"/>
  <c r="Q20" i="14"/>
  <c r="P20" i="14"/>
  <c r="D21" i="14"/>
  <c r="D20" i="16"/>
  <c r="R19" i="16"/>
  <c r="Q19" i="16"/>
  <c r="P19" i="16"/>
  <c r="D17" i="15"/>
  <c r="R16" i="15"/>
  <c r="Q16" i="15"/>
  <c r="P16" i="15"/>
  <c r="Q71" i="16" l="1"/>
  <c r="D72" i="16"/>
  <c r="R71" i="16"/>
  <c r="P71" i="16"/>
  <c r="D18" i="15"/>
  <c r="R17" i="15"/>
  <c r="P17" i="15"/>
  <c r="Q17" i="15"/>
  <c r="R21" i="14"/>
  <c r="Q21" i="14"/>
  <c r="P21" i="14"/>
  <c r="D22" i="14"/>
  <c r="D21" i="16"/>
  <c r="R20" i="16"/>
  <c r="Q20" i="16"/>
  <c r="P20" i="16"/>
  <c r="R62" i="15"/>
  <c r="Q62" i="15"/>
  <c r="P62" i="15"/>
  <c r="D64" i="15"/>
  <c r="Q72" i="16" l="1"/>
  <c r="D73" i="16"/>
  <c r="R72" i="16"/>
  <c r="D22" i="16"/>
  <c r="R21" i="16"/>
  <c r="Q21" i="16"/>
  <c r="P21" i="16"/>
  <c r="P18" i="15"/>
  <c r="R18" i="15"/>
  <c r="Q18" i="15"/>
  <c r="D19" i="15"/>
  <c r="Q64" i="15"/>
  <c r="P64" i="15"/>
  <c r="D66" i="15"/>
  <c r="R64" i="15"/>
  <c r="D23" i="14"/>
  <c r="R22" i="14"/>
  <c r="Q22" i="14"/>
  <c r="P22" i="14"/>
  <c r="Q73" i="16" l="1"/>
  <c r="D74" i="16"/>
  <c r="R73" i="16"/>
  <c r="P23" i="14"/>
  <c r="D24" i="14"/>
  <c r="R23" i="14"/>
  <c r="Q23" i="14"/>
  <c r="Q22" i="16"/>
  <c r="P22" i="16"/>
  <c r="D23" i="16"/>
  <c r="R22" i="16"/>
  <c r="P19" i="15"/>
  <c r="D20" i="15"/>
  <c r="R19" i="15"/>
  <c r="Q19" i="15"/>
  <c r="R66" i="15"/>
  <c r="Q66" i="15"/>
  <c r="P66" i="15"/>
  <c r="D67" i="15"/>
  <c r="P74" i="16" l="1"/>
  <c r="D75" i="16"/>
  <c r="R74" i="16"/>
  <c r="Q74" i="16"/>
  <c r="R67" i="15"/>
  <c r="Q67" i="15"/>
  <c r="P67" i="15"/>
  <c r="D68" i="15"/>
  <c r="R23" i="16"/>
  <c r="Q23" i="16"/>
  <c r="P23" i="16"/>
  <c r="D24" i="16"/>
  <c r="D25" i="16" s="1"/>
  <c r="D26" i="16" s="1"/>
  <c r="P20" i="15"/>
  <c r="D21" i="15"/>
  <c r="Q20" i="15"/>
  <c r="R20" i="15"/>
  <c r="Q24" i="14"/>
  <c r="P24" i="14"/>
  <c r="D25" i="14"/>
  <c r="R24" i="14"/>
  <c r="D76" i="16" l="1"/>
  <c r="R75" i="16"/>
  <c r="Q75" i="16"/>
  <c r="P75" i="16"/>
  <c r="D27" i="16"/>
  <c r="R26" i="16"/>
  <c r="Q26" i="16"/>
  <c r="P68" i="15"/>
  <c r="D69" i="15"/>
  <c r="R68" i="15"/>
  <c r="Q68" i="15"/>
  <c r="R25" i="14"/>
  <c r="Q25" i="14"/>
  <c r="P25" i="14"/>
  <c r="D26" i="14"/>
  <c r="P21" i="15"/>
  <c r="Q21" i="15"/>
  <c r="R21" i="15"/>
  <c r="D22" i="15"/>
  <c r="Q76" i="16" l="1"/>
  <c r="P76" i="16"/>
  <c r="D77" i="16"/>
  <c r="R76" i="16"/>
  <c r="D24" i="15"/>
  <c r="P22" i="15"/>
  <c r="R22" i="15"/>
  <c r="Q22" i="15"/>
  <c r="D27" i="14"/>
  <c r="R26" i="14"/>
  <c r="Q26" i="14"/>
  <c r="P26" i="14"/>
  <c r="P69" i="15"/>
  <c r="D70" i="15"/>
  <c r="R69" i="15"/>
  <c r="Q69" i="15"/>
  <c r="R27" i="16"/>
  <c r="Q27" i="16"/>
  <c r="D28" i="16"/>
  <c r="R77" i="16" l="1"/>
  <c r="Q77" i="16"/>
  <c r="P77" i="16"/>
  <c r="D78" i="16"/>
  <c r="D29" i="16"/>
  <c r="R28" i="16"/>
  <c r="Q28" i="16"/>
  <c r="P28" i="16"/>
  <c r="D28" i="14"/>
  <c r="R27" i="14"/>
  <c r="Q27" i="14"/>
  <c r="P27" i="14"/>
  <c r="R24" i="15"/>
  <c r="P24" i="15"/>
  <c r="Q24" i="15"/>
  <c r="D26" i="15"/>
  <c r="R70" i="15"/>
  <c r="Q70" i="15"/>
  <c r="P70" i="15"/>
  <c r="D71" i="15"/>
  <c r="R78" i="16" l="1"/>
  <c r="D79" i="16"/>
  <c r="Q78" i="16"/>
  <c r="P78" i="16"/>
  <c r="R71" i="15"/>
  <c r="Q71" i="15"/>
  <c r="P71" i="15"/>
  <c r="D72" i="15"/>
  <c r="R26" i="15"/>
  <c r="Q26" i="15"/>
  <c r="P26" i="15"/>
  <c r="D27" i="15"/>
  <c r="P28" i="14"/>
  <c r="D29" i="14"/>
  <c r="R28" i="14"/>
  <c r="Q28" i="14"/>
  <c r="Q29" i="16"/>
  <c r="P29" i="16"/>
  <c r="D30" i="16"/>
  <c r="R29" i="16"/>
  <c r="P79" i="16" l="1"/>
  <c r="D80" i="16"/>
  <c r="R79" i="16"/>
  <c r="Q79" i="16"/>
  <c r="R27" i="15"/>
  <c r="D28" i="15"/>
  <c r="Q27" i="15"/>
  <c r="P27" i="15"/>
  <c r="E84" i="15"/>
  <c r="R72" i="15"/>
  <c r="Q72" i="15"/>
  <c r="P72" i="15"/>
  <c r="R30" i="16"/>
  <c r="Q30" i="16"/>
  <c r="P30" i="16"/>
  <c r="D31" i="16"/>
  <c r="E44" i="14"/>
  <c r="Q29" i="14"/>
  <c r="P29" i="14"/>
  <c r="R29" i="14"/>
  <c r="R80" i="16" l="1"/>
  <c r="D81" i="16"/>
  <c r="Q80" i="16"/>
  <c r="P80" i="16"/>
  <c r="D32" i="16"/>
  <c r="R31" i="16"/>
  <c r="Q31" i="16"/>
  <c r="P31" i="16"/>
  <c r="P28" i="15"/>
  <c r="R28" i="15"/>
  <c r="Q28" i="15"/>
  <c r="D29" i="15"/>
  <c r="D82" i="16" l="1"/>
  <c r="R81" i="16"/>
  <c r="Q81" i="16"/>
  <c r="P81" i="16"/>
  <c r="D33" i="16"/>
  <c r="R32" i="16"/>
  <c r="Q32" i="16"/>
  <c r="P32" i="16"/>
  <c r="P29" i="15"/>
  <c r="D30" i="15"/>
  <c r="R29" i="15"/>
  <c r="Q29" i="15"/>
  <c r="R82" i="16" l="1"/>
  <c r="Q82" i="16"/>
  <c r="P82" i="16"/>
  <c r="D83" i="16"/>
  <c r="E44" i="15"/>
  <c r="R30" i="15"/>
  <c r="Q30" i="15"/>
  <c r="P30" i="15"/>
  <c r="R33" i="16"/>
  <c r="Q33" i="16"/>
  <c r="F51" i="16"/>
  <c r="P33" i="16"/>
  <c r="F99" i="16" l="1"/>
  <c r="P83" i="16"/>
  <c r="R83" i="16"/>
  <c r="Q83" i="16"/>
</calcChain>
</file>

<file path=xl/sharedStrings.xml><?xml version="1.0" encoding="utf-8"?>
<sst xmlns="http://schemas.openxmlformats.org/spreadsheetml/2006/main" count="1022" uniqueCount="427">
  <si>
    <t>大阪高体連陸上競技専門部</t>
    <rPh sb="0" eb="2">
      <t>オオサカ</t>
    </rPh>
    <rPh sb="2" eb="3">
      <t>コウ</t>
    </rPh>
    <rPh sb="3" eb="4">
      <t>タイ</t>
    </rPh>
    <rPh sb="4" eb="5">
      <t>レン</t>
    </rPh>
    <rPh sb="5" eb="7">
      <t>リクジョウ</t>
    </rPh>
    <rPh sb="7" eb="9">
      <t>キョウギ</t>
    </rPh>
    <rPh sb="9" eb="11">
      <t>センモン</t>
    </rPh>
    <rPh sb="11" eb="12">
      <t>ブ</t>
    </rPh>
    <phoneticPr fontId="4"/>
  </si>
  <si>
    <t>３・４地区</t>
  </si>
  <si>
    <t>競 技 会  要 項</t>
    <phoneticPr fontId="4"/>
  </si>
  <si>
    <t>競 技 会  日 程</t>
    <phoneticPr fontId="4"/>
  </si>
  <si>
    <t>　　申込についての注意　　   　・・・・ Ｐ１</t>
    <rPh sb="2" eb="4">
      <t>モウシコミ</t>
    </rPh>
    <rPh sb="9" eb="11">
      <t>チュウイ</t>
    </rPh>
    <phoneticPr fontId="4"/>
  </si>
  <si>
    <t>　　登録・申込日程一覧　　   　・・・・ Ｐ２</t>
    <rPh sb="2" eb="4">
      <t>トウロク</t>
    </rPh>
    <rPh sb="5" eb="7">
      <t>モウシコミ</t>
    </rPh>
    <rPh sb="7" eb="9">
      <t>ニッテイ</t>
    </rPh>
    <rPh sb="9" eb="11">
      <t>イチラン</t>
    </rPh>
    <phoneticPr fontId="4"/>
  </si>
  <si>
    <t>　　第１回記録会　　　　　　　・・・・ Ｐ３</t>
    <rPh sb="2" eb="3">
      <t>ダイ</t>
    </rPh>
    <rPh sb="4" eb="5">
      <t>カイ</t>
    </rPh>
    <rPh sb="5" eb="7">
      <t>キロク</t>
    </rPh>
    <rPh sb="7" eb="8">
      <t>カイ</t>
    </rPh>
    <phoneticPr fontId="4"/>
  </si>
  <si>
    <t>　　阪奈和大会　　　　　　　　・・・・ Ｐ８</t>
    <rPh sb="2" eb="3">
      <t>ハン</t>
    </rPh>
    <rPh sb="3" eb="4">
      <t>ナ</t>
    </rPh>
    <rPh sb="4" eb="5">
      <t>ワ</t>
    </rPh>
    <rPh sb="5" eb="7">
      <t>タイカイ</t>
    </rPh>
    <phoneticPr fontId="4"/>
  </si>
  <si>
    <t>　　大阪ＩＨ地区予選会　　　　・・・・ Ｐ９</t>
    <phoneticPr fontId="4"/>
  </si>
  <si>
    <t>①</t>
    <phoneticPr fontId="4"/>
  </si>
  <si>
    <t>全地区共通のWEB申込方法を導入しています。</t>
    <rPh sb="0" eb="3">
      <t>ゼンチク</t>
    </rPh>
    <rPh sb="3" eb="5">
      <t>キョウツウ</t>
    </rPh>
    <rPh sb="9" eb="11">
      <t>モウシコミ</t>
    </rPh>
    <rPh sb="11" eb="13">
      <t>ホウホウ</t>
    </rPh>
    <rPh sb="14" eb="16">
      <t>ドウニュウ</t>
    </rPh>
    <phoneticPr fontId="4"/>
  </si>
  <si>
    <t>③</t>
    <phoneticPr fontId="4"/>
  </si>
  <si>
    <t>・</t>
    <phoneticPr fontId="4"/>
  </si>
  <si>
    <t>大阪高体連陸上競技専門部のホームページにて最新の情報を入手し、詳細を</t>
    <rPh sb="0" eb="2">
      <t>オオサカ</t>
    </rPh>
    <rPh sb="2" eb="5">
      <t>コウタイレン</t>
    </rPh>
    <rPh sb="5" eb="7">
      <t>リクジョウ</t>
    </rPh>
    <rPh sb="7" eb="9">
      <t>キョウギ</t>
    </rPh>
    <rPh sb="9" eb="12">
      <t>センモンブ</t>
    </rPh>
    <rPh sb="21" eb="23">
      <t>サイシン</t>
    </rPh>
    <rPh sb="24" eb="26">
      <t>ジョウホウ</t>
    </rPh>
    <rPh sb="27" eb="29">
      <t>ニュウシュ</t>
    </rPh>
    <rPh sb="31" eb="33">
      <t>ショウサイ</t>
    </rPh>
    <phoneticPr fontId="4"/>
  </si>
  <si>
    <t>確認する。（大会ごとに申し込みの注意事項が変更されることがあります）</t>
    <rPh sb="0" eb="2">
      <t>カクニン</t>
    </rPh>
    <rPh sb="6" eb="8">
      <t>タイカイ</t>
    </rPh>
    <rPh sb="11" eb="12">
      <t>モウ</t>
    </rPh>
    <rPh sb="13" eb="14">
      <t>コ</t>
    </rPh>
    <rPh sb="16" eb="18">
      <t>チュウイ</t>
    </rPh>
    <rPh sb="18" eb="20">
      <t>ジコウ</t>
    </rPh>
    <rPh sb="21" eb="23">
      <t>ヘンコウ</t>
    </rPh>
    <phoneticPr fontId="4"/>
  </si>
  <si>
    <t>WEB申込期間内に大阪高体連陸上競技専門部ホームページ→</t>
    <rPh sb="3" eb="5">
      <t>モウシコ</t>
    </rPh>
    <rPh sb="5" eb="7">
      <t>キカン</t>
    </rPh>
    <rPh sb="7" eb="8">
      <t>ナイ</t>
    </rPh>
    <rPh sb="9" eb="11">
      <t>オオサカ</t>
    </rPh>
    <rPh sb="11" eb="14">
      <t>コウタイレン</t>
    </rPh>
    <rPh sb="14" eb="16">
      <t>リクジョウ</t>
    </rPh>
    <rPh sb="16" eb="18">
      <t>キョウギ</t>
    </rPh>
    <rPh sb="18" eb="21">
      <t>センモンブ</t>
    </rPh>
    <phoneticPr fontId="4"/>
  </si>
  <si>
    <t>加盟校のページ→大会申込みのページより申込みを行う。</t>
    <rPh sb="8" eb="10">
      <t>タイカイ</t>
    </rPh>
    <rPh sb="10" eb="12">
      <t>モウシコ</t>
    </rPh>
    <rPh sb="19" eb="21">
      <t>モウシコ</t>
    </rPh>
    <rPh sb="23" eb="24">
      <t>オコナ</t>
    </rPh>
    <phoneticPr fontId="4"/>
  </si>
  <si>
    <t>☆不慣れな方は、地区主任にお尋ねください。</t>
    <rPh sb="1" eb="3">
      <t>フナ</t>
    </rPh>
    <rPh sb="5" eb="6">
      <t>カタ</t>
    </rPh>
    <rPh sb="8" eb="9">
      <t>チ</t>
    </rPh>
    <rPh sb="9" eb="10">
      <t>ク</t>
    </rPh>
    <rPh sb="10" eb="12">
      <t>シュニン</t>
    </rPh>
    <rPh sb="14" eb="15">
      <t>タズ</t>
    </rPh>
    <phoneticPr fontId="4"/>
  </si>
  <si>
    <t>２．その他</t>
    <rPh sb="4" eb="5">
      <t>タ</t>
    </rPh>
    <phoneticPr fontId="4"/>
  </si>
  <si>
    <t>出場校の顧問の先生は試合当日必ず顧問受付、審判を行ってください。</t>
    <rPh sb="21" eb="23">
      <t>シンパン</t>
    </rPh>
    <phoneticPr fontId="4"/>
  </si>
  <si>
    <t>顧問付き添いなき場合は生徒の出場を認めません。</t>
    <rPh sb="2" eb="3">
      <t>ツ</t>
    </rPh>
    <rPh sb="4" eb="5">
      <t>ソ</t>
    </rPh>
    <phoneticPr fontId="4"/>
  </si>
  <si>
    <t>３･４地区　第１回記録会</t>
    <rPh sb="3" eb="5">
      <t>チク</t>
    </rPh>
    <rPh sb="6" eb="7">
      <t>ダイ</t>
    </rPh>
    <rPh sb="8" eb="9">
      <t>カイ</t>
    </rPh>
    <rPh sb="9" eb="11">
      <t>キロク</t>
    </rPh>
    <rPh sb="11" eb="12">
      <t>カイ</t>
    </rPh>
    <phoneticPr fontId="4"/>
  </si>
  <si>
    <t>【試合要項】</t>
    <rPh sb="1" eb="3">
      <t>シアイ</t>
    </rPh>
    <rPh sb="3" eb="5">
      <t>ヨウコウ</t>
    </rPh>
    <phoneticPr fontId="4"/>
  </si>
  <si>
    <t>１、期　　日　　　</t>
    <phoneticPr fontId="4"/>
  </si>
  <si>
    <t>２、場　　所　　　</t>
    <phoneticPr fontId="4"/>
  </si>
  <si>
    <t>ヤンマーフィールド長居</t>
    <rPh sb="9" eb="11">
      <t>ナガイ</t>
    </rPh>
    <phoneticPr fontId="4"/>
  </si>
  <si>
    <t>３、種　　目　　　</t>
    <phoneticPr fontId="4"/>
  </si>
  <si>
    <t>４、参加制限　　　</t>
    <phoneticPr fontId="4"/>
  </si>
  <si>
    <t>１人１種目（リレーは除く）とする。</t>
    <phoneticPr fontId="4"/>
  </si>
  <si>
    <t>１校より1 種目の人数制限なし。リレーは１校1チーム。</t>
  </si>
  <si>
    <t xml:space="preserve">５、競技方法      </t>
    <phoneticPr fontId="4"/>
  </si>
  <si>
    <t>フィールド種目はトップ８を行う。</t>
    <rPh sb="5" eb="7">
      <t>シュモク</t>
    </rPh>
    <rPh sb="13" eb="14">
      <t>オコナ</t>
    </rPh>
    <phoneticPr fontId="4"/>
  </si>
  <si>
    <t>跳躍種目はセレクションラインを設ける。</t>
    <rPh sb="0" eb="2">
      <t>チョウヤク</t>
    </rPh>
    <rPh sb="2" eb="4">
      <t>シュモク</t>
    </rPh>
    <rPh sb="15" eb="16">
      <t>モウ</t>
    </rPh>
    <phoneticPr fontId="4"/>
  </si>
  <si>
    <t>　走高跳【男子】１ｍ５０【女子】１ｍ２５</t>
    <rPh sb="1" eb="2">
      <t>ハシ</t>
    </rPh>
    <rPh sb="2" eb="4">
      <t>タカト</t>
    </rPh>
    <rPh sb="5" eb="7">
      <t>ダンシ</t>
    </rPh>
    <rPh sb="13" eb="15">
      <t>ジョシ</t>
    </rPh>
    <phoneticPr fontId="4"/>
  </si>
  <si>
    <t>　走幅跳【男子】５ｍ２０【女子】４ｍ２０（1回は計測）</t>
    <rPh sb="1" eb="2">
      <t>ハシ</t>
    </rPh>
    <rPh sb="2" eb="4">
      <t>ハバトビ</t>
    </rPh>
    <rPh sb="5" eb="7">
      <t>ダンシ</t>
    </rPh>
    <rPh sb="13" eb="15">
      <t>ジョシ</t>
    </rPh>
    <rPh sb="22" eb="23">
      <t>カイ</t>
    </rPh>
    <rPh sb="24" eb="26">
      <t>ケイソク</t>
    </rPh>
    <phoneticPr fontId="4"/>
  </si>
  <si>
    <t>６、申込方法</t>
    <rPh sb="2" eb="4">
      <t>モウシコミ</t>
    </rPh>
    <rPh sb="4" eb="6">
      <t>ホウホウ</t>
    </rPh>
    <phoneticPr fontId="20"/>
  </si>
  <si>
    <t>大阪高体連陸上競技専門部ホームページよりWEB申込み。</t>
    <rPh sb="23" eb="25">
      <t>モウシコ</t>
    </rPh>
    <phoneticPr fontId="4"/>
  </si>
  <si>
    <t>・</t>
    <phoneticPr fontId="4"/>
  </si>
  <si>
    <t>下記期日、場所へ申込一覧用紙に校長印を押印し、</t>
    <phoneticPr fontId="4"/>
  </si>
  <si>
    <t>現金とともに持参する。</t>
    <phoneticPr fontId="4"/>
  </si>
  <si>
    <t>７、申　込</t>
    <rPh sb="2" eb="3">
      <t>サル</t>
    </rPh>
    <rPh sb="4" eb="5">
      <t>コミ</t>
    </rPh>
    <phoneticPr fontId="4"/>
  </si>
  <si>
    <t>日時・場所</t>
    <rPh sb="0" eb="2">
      <t>ニチジ</t>
    </rPh>
    <rPh sb="3" eb="5">
      <t>バショ</t>
    </rPh>
    <phoneticPr fontId="4"/>
  </si>
  <si>
    <t>１５時～１５時３０分　　府立 今宮工科高校 (06-6631－0055）</t>
    <rPh sb="2" eb="3">
      <t>ジ</t>
    </rPh>
    <rPh sb="6" eb="7">
      <t>ジ</t>
    </rPh>
    <rPh sb="9" eb="10">
      <t>フン</t>
    </rPh>
    <rPh sb="12" eb="13">
      <t>フ</t>
    </rPh>
    <rPh sb="15" eb="17">
      <t>イマミヤ</t>
    </rPh>
    <rPh sb="17" eb="18">
      <t>コウ</t>
    </rPh>
    <rPh sb="18" eb="19">
      <t>カ</t>
    </rPh>
    <phoneticPr fontId="4"/>
  </si>
  <si>
    <t>８、参 加 料</t>
    <rPh sb="2" eb="3">
      <t>サン</t>
    </rPh>
    <rPh sb="4" eb="5">
      <t>カ</t>
    </rPh>
    <rPh sb="6" eb="7">
      <t>リョウ</t>
    </rPh>
    <phoneticPr fontId="20"/>
  </si>
  <si>
    <t>※自然災害等で競技会が実施できない場合、参加料は原則返金しない。</t>
    <phoneticPr fontId="4"/>
  </si>
  <si>
    <t>９、連絡事項</t>
    <rPh sb="2" eb="4">
      <t>レンラク</t>
    </rPh>
    <rPh sb="4" eb="6">
      <t>ジコウ</t>
    </rPh>
    <phoneticPr fontId="20"/>
  </si>
  <si>
    <t>①顧問の先生は試合当日の顧問受付けを必ず行ってください。</t>
    <rPh sb="1" eb="3">
      <t>コモン</t>
    </rPh>
    <rPh sb="4" eb="6">
      <t>センセイ</t>
    </rPh>
    <rPh sb="7" eb="9">
      <t>シアイ</t>
    </rPh>
    <rPh sb="9" eb="11">
      <t>トウジツ</t>
    </rPh>
    <rPh sb="12" eb="14">
      <t>コモン</t>
    </rPh>
    <rPh sb="14" eb="16">
      <t>ウケツ</t>
    </rPh>
    <rPh sb="18" eb="19">
      <t>カナラ</t>
    </rPh>
    <rPh sb="20" eb="21">
      <t>オコナ</t>
    </rPh>
    <phoneticPr fontId="20"/>
  </si>
  <si>
    <t>　　顧問受付けなき場合は出場を認めません。</t>
    <rPh sb="2" eb="4">
      <t>コモン</t>
    </rPh>
    <rPh sb="4" eb="6">
      <t>ウケツ</t>
    </rPh>
    <rPh sb="9" eb="11">
      <t>バアイ</t>
    </rPh>
    <rPh sb="12" eb="14">
      <t>シュツジョウ</t>
    </rPh>
    <rPh sb="15" eb="16">
      <t>ミト</t>
    </rPh>
    <phoneticPr fontId="20"/>
  </si>
  <si>
    <t>②競技日程を掲載しますが、参加人数により競技時刻の変更も</t>
    <rPh sb="1" eb="3">
      <t>キョウギ</t>
    </rPh>
    <rPh sb="3" eb="5">
      <t>ニッテイ</t>
    </rPh>
    <rPh sb="6" eb="8">
      <t>ケイサイ</t>
    </rPh>
    <rPh sb="13" eb="15">
      <t>サンカ</t>
    </rPh>
    <rPh sb="15" eb="17">
      <t>ニンズウ</t>
    </rPh>
    <rPh sb="20" eb="22">
      <t>キョウギ</t>
    </rPh>
    <rPh sb="22" eb="24">
      <t>ジコク</t>
    </rPh>
    <rPh sb="25" eb="27">
      <t>ヘンコウ</t>
    </rPh>
    <phoneticPr fontId="20"/>
  </si>
  <si>
    <t>　ありますので、ご了承ください。</t>
    <rPh sb="9" eb="11">
      <t>リョウショウ</t>
    </rPh>
    <phoneticPr fontId="20"/>
  </si>
  <si>
    <t>③プログラムの用意はいたしませんので、各校で3･4地区ホームページから</t>
    <rPh sb="7" eb="9">
      <t>ヨウイ</t>
    </rPh>
    <rPh sb="19" eb="21">
      <t>カクコウ</t>
    </rPh>
    <rPh sb="25" eb="27">
      <t>チク</t>
    </rPh>
    <phoneticPr fontId="4"/>
  </si>
  <si>
    <t>　必要部分・冊数を印刷してご使用ください。</t>
    <rPh sb="1" eb="3">
      <t>ヒツヨウ</t>
    </rPh>
    <rPh sb="3" eb="5">
      <t>ブブン</t>
    </rPh>
    <rPh sb="6" eb="8">
      <t>サッスウ</t>
    </rPh>
    <rPh sb="9" eb="11">
      <t>インサツ</t>
    </rPh>
    <rPh sb="14" eb="16">
      <t>シヨウ</t>
    </rPh>
    <phoneticPr fontId="4"/>
  </si>
  <si>
    <t>大阪インターハイで行われる種目（混成競技は除く）</t>
    <phoneticPr fontId="4"/>
  </si>
  <si>
    <t>１人２種目（リレーは除く）とする。</t>
    <phoneticPr fontId="4"/>
  </si>
  <si>
    <t xml:space="preserve">５、競技方法      </t>
    <phoneticPr fontId="4"/>
  </si>
  <si>
    <t>フィールド種目のトップ８を行う。</t>
    <rPh sb="13" eb="14">
      <t>オコナ</t>
    </rPh>
    <phoneticPr fontId="4"/>
  </si>
  <si>
    <t>　走高跳【男子】　１ｍ５０【女子】１ｍ２５</t>
    <rPh sb="1" eb="2">
      <t>ハシ</t>
    </rPh>
    <rPh sb="2" eb="4">
      <t>タカト</t>
    </rPh>
    <rPh sb="5" eb="7">
      <t>ダンシ</t>
    </rPh>
    <rPh sb="14" eb="16">
      <t>ジョシ</t>
    </rPh>
    <phoneticPr fontId="4"/>
  </si>
  <si>
    <t xml:space="preserve">　走幅跳【男子】　５ｍ２０【女子】４ｍ２０（１回は計測） </t>
    <rPh sb="1" eb="2">
      <t>ハシ</t>
    </rPh>
    <rPh sb="2" eb="4">
      <t>ハバトビ</t>
    </rPh>
    <rPh sb="5" eb="7">
      <t>ダンシ</t>
    </rPh>
    <rPh sb="14" eb="16">
      <t>ジョシ</t>
    </rPh>
    <rPh sb="23" eb="24">
      <t>カイ</t>
    </rPh>
    <rPh sb="25" eb="27">
      <t>ケイソク</t>
    </rPh>
    <phoneticPr fontId="4"/>
  </si>
  <si>
    <t xml:space="preserve">　三段跳【男子】１１ｍ００【女子】９ｍ００（１回は計測） </t>
    <rPh sb="1" eb="4">
      <t>サンダントビ</t>
    </rPh>
    <rPh sb="5" eb="7">
      <t>ダンシ</t>
    </rPh>
    <rPh sb="14" eb="16">
      <t>ジョシ</t>
    </rPh>
    <phoneticPr fontId="4"/>
  </si>
  <si>
    <t>　顧問受付けなき場合は出場を認めません。</t>
    <rPh sb="1" eb="3">
      <t>コモン</t>
    </rPh>
    <rPh sb="3" eb="5">
      <t>ウケツ</t>
    </rPh>
    <rPh sb="8" eb="10">
      <t>バアイ</t>
    </rPh>
    <rPh sb="11" eb="13">
      <t>シュツジョウ</t>
    </rPh>
    <rPh sb="14" eb="15">
      <t>ミト</t>
    </rPh>
    <phoneticPr fontId="20"/>
  </si>
  <si>
    <t>　　　７：３０　　　開門</t>
    <rPh sb="10" eb="12">
      <t>カイモン</t>
    </rPh>
    <phoneticPr fontId="20"/>
  </si>
  <si>
    <t>ト　ラ　ッ　ク　競　技</t>
    <rPh sb="8" eb="9">
      <t>セリ</t>
    </rPh>
    <rPh sb="10" eb="11">
      <t>ワザ</t>
    </rPh>
    <phoneticPr fontId="20"/>
  </si>
  <si>
    <t>種　　目</t>
    <rPh sb="0" eb="1">
      <t>タネ</t>
    </rPh>
    <rPh sb="3" eb="4">
      <t>メ</t>
    </rPh>
    <phoneticPr fontId="20"/>
  </si>
  <si>
    <t>女</t>
    <rPh sb="0" eb="1">
      <t>オンナ</t>
    </rPh>
    <phoneticPr fontId="20"/>
  </si>
  <si>
    <t>1500m</t>
  </si>
  <si>
    <t>～</t>
  </si>
  <si>
    <t>男</t>
    <rPh sb="0" eb="1">
      <t>オトコ</t>
    </rPh>
    <phoneticPr fontId="20"/>
  </si>
  <si>
    <t>1500ｍ</t>
  </si>
  <si>
    <t>4×100ｍR</t>
  </si>
  <si>
    <t>100ｍ</t>
  </si>
  <si>
    <t>4×400ｍR</t>
  </si>
  <si>
    <t>フィールド競技</t>
    <rPh sb="5" eb="7">
      <t>キョウギ</t>
    </rPh>
    <phoneticPr fontId="20"/>
  </si>
  <si>
    <t>時刻</t>
    <rPh sb="0" eb="2">
      <t>ジコク</t>
    </rPh>
    <phoneticPr fontId="20"/>
  </si>
  <si>
    <t>跳　躍　種　目</t>
    <rPh sb="0" eb="1">
      <t>オド</t>
    </rPh>
    <rPh sb="2" eb="3">
      <t>オド</t>
    </rPh>
    <rPh sb="4" eb="5">
      <t>タネ</t>
    </rPh>
    <rPh sb="6" eb="7">
      <t>メ</t>
    </rPh>
    <phoneticPr fontId="20"/>
  </si>
  <si>
    <t>組</t>
    <rPh sb="0" eb="1">
      <t>クミ</t>
    </rPh>
    <phoneticPr fontId="20"/>
  </si>
  <si>
    <t>投　て　き　種　目</t>
    <rPh sb="0" eb="1">
      <t>トウ</t>
    </rPh>
    <rPh sb="6" eb="7">
      <t>タネ</t>
    </rPh>
    <rPh sb="8" eb="9">
      <t>メ</t>
    </rPh>
    <phoneticPr fontId="20"/>
  </si>
  <si>
    <t>終了</t>
    <rPh sb="0" eb="2">
      <t>シュウリョウ</t>
    </rPh>
    <phoneticPr fontId="20"/>
  </si>
  <si>
    <t>女</t>
  </si>
  <si>
    <t>走高跳</t>
  </si>
  <si>
    <t>200ｍ</t>
  </si>
  <si>
    <t>400ｍH</t>
  </si>
  <si>
    <t>男</t>
  </si>
  <si>
    <t>5000ｍ</t>
  </si>
  <si>
    <t>円盤投</t>
  </si>
  <si>
    <t>ハンマー投</t>
  </si>
  <si>
    <t>※自然災害等で競技会が実施できない場合、参加料は原則返金しない。</t>
    <phoneticPr fontId="4"/>
  </si>
  <si>
    <t>１、期　　日　　　</t>
    <phoneticPr fontId="4"/>
  </si>
  <si>
    <t>２、場　　所　　　</t>
    <phoneticPr fontId="4"/>
  </si>
  <si>
    <t>３、種　　目　　　</t>
    <phoneticPr fontId="4"/>
  </si>
  <si>
    <t>大阪インターハイで行われる全種目</t>
    <phoneticPr fontId="4"/>
  </si>
  <si>
    <t>４、参加制限　　　</t>
    <phoneticPr fontId="4"/>
  </si>
  <si>
    <t>１校１種目３名以内・１人３種目以内（リレーを除く）</t>
    <phoneticPr fontId="4"/>
  </si>
  <si>
    <t>フィールド種目のトップ８を行う。</t>
    <phoneticPr fontId="4"/>
  </si>
  <si>
    <t>大阪高体連陸上競技専門部のホームページよりWEB申込み。</t>
    <rPh sb="24" eb="26">
      <t>モウシコ</t>
    </rPh>
    <phoneticPr fontId="4"/>
  </si>
  <si>
    <t>　１４時３０分～１５時　　　　　ヤンマーフィールド長居</t>
    <rPh sb="6" eb="7">
      <t>フン</t>
    </rPh>
    <rPh sb="25" eb="27">
      <t>ナガイ</t>
    </rPh>
    <phoneticPr fontId="4"/>
  </si>
  <si>
    <t>混成競技　1000円</t>
    <rPh sb="0" eb="2">
      <t>コンセイ</t>
    </rPh>
    <rPh sb="2" eb="4">
      <t>キョウギ</t>
    </rPh>
    <rPh sb="9" eb="10">
      <t>エン</t>
    </rPh>
    <phoneticPr fontId="4"/>
  </si>
  <si>
    <t>①シード権獲得者も、予選会の申込みを必ず行ってください。</t>
    <rPh sb="4" eb="5">
      <t>ケン</t>
    </rPh>
    <rPh sb="5" eb="7">
      <t>カクトク</t>
    </rPh>
    <rPh sb="7" eb="8">
      <t>シャ</t>
    </rPh>
    <phoneticPr fontId="4"/>
  </si>
  <si>
    <t>（シード権については葦音記載事項を必ず確認してください。）</t>
    <rPh sb="4" eb="5">
      <t>ケン</t>
    </rPh>
    <rPh sb="10" eb="11">
      <t>アシ</t>
    </rPh>
    <rPh sb="11" eb="12">
      <t>オト</t>
    </rPh>
    <rPh sb="12" eb="14">
      <t>キサイ</t>
    </rPh>
    <rPh sb="14" eb="16">
      <t>ジコウ</t>
    </rPh>
    <rPh sb="17" eb="18">
      <t>カナラ</t>
    </rPh>
    <rPh sb="19" eb="21">
      <t>カクニン</t>
    </rPh>
    <phoneticPr fontId="4"/>
  </si>
  <si>
    <t>②100ｍ、200ｍは決勝レースを行う。</t>
    <rPh sb="11" eb="13">
      <t>ケッショウ</t>
    </rPh>
    <rPh sb="17" eb="18">
      <t>オコナ</t>
    </rPh>
    <phoneticPr fontId="4"/>
  </si>
  <si>
    <t>（８人６組で決勝レースを行い、各組４着までを選考する）</t>
    <rPh sb="6" eb="8">
      <t>ケッショウ</t>
    </rPh>
    <rPh sb="12" eb="13">
      <t>オコナ</t>
    </rPh>
    <rPh sb="18" eb="19">
      <t>チャク</t>
    </rPh>
    <phoneticPr fontId="4"/>
  </si>
  <si>
    <t>③顧問の先生は試合当日の顧問受付けを必ず行ってください。</t>
    <rPh sb="1" eb="3">
      <t>コモン</t>
    </rPh>
    <rPh sb="4" eb="6">
      <t>センセイ</t>
    </rPh>
    <rPh sb="7" eb="9">
      <t>シアイ</t>
    </rPh>
    <rPh sb="9" eb="11">
      <t>トウジツ</t>
    </rPh>
    <rPh sb="12" eb="14">
      <t>コモン</t>
    </rPh>
    <rPh sb="14" eb="16">
      <t>ウケツ</t>
    </rPh>
    <rPh sb="18" eb="19">
      <t>カナラ</t>
    </rPh>
    <rPh sb="20" eb="21">
      <t>オコナ</t>
    </rPh>
    <phoneticPr fontId="20"/>
  </si>
  <si>
    <t>④競技日程を掲載しますが、参加人数により競技時刻の変更も</t>
    <rPh sb="1" eb="3">
      <t>キョウギ</t>
    </rPh>
    <rPh sb="3" eb="5">
      <t>ニッテイ</t>
    </rPh>
    <rPh sb="6" eb="8">
      <t>ケイサイ</t>
    </rPh>
    <rPh sb="13" eb="15">
      <t>サンカ</t>
    </rPh>
    <rPh sb="15" eb="17">
      <t>ニンズウ</t>
    </rPh>
    <rPh sb="20" eb="22">
      <t>キョウギ</t>
    </rPh>
    <rPh sb="22" eb="24">
      <t>ジコク</t>
    </rPh>
    <rPh sb="25" eb="27">
      <t>ヘンコウ</t>
    </rPh>
    <phoneticPr fontId="20"/>
  </si>
  <si>
    <t>第1日目</t>
    <rPh sb="0" eb="1">
      <t>ダイ</t>
    </rPh>
    <rPh sb="2" eb="3">
      <t>ニチ</t>
    </rPh>
    <rPh sb="3" eb="4">
      <t>メ</t>
    </rPh>
    <phoneticPr fontId="20"/>
  </si>
  <si>
    <t>組数</t>
    <rPh sb="0" eb="1">
      <t>クミ</t>
    </rPh>
    <rPh sb="1" eb="2">
      <t>スウ</t>
    </rPh>
    <phoneticPr fontId="20"/>
  </si>
  <si>
    <t>終了時間</t>
    <rPh sb="0" eb="2">
      <t>シュウリョウ</t>
    </rPh>
    <rPh sb="2" eb="4">
      <t>ジカン</t>
    </rPh>
    <phoneticPr fontId="20"/>
  </si>
  <si>
    <t>第２日目</t>
    <rPh sb="0" eb="1">
      <t>ダイ</t>
    </rPh>
    <rPh sb="2" eb="3">
      <t>ニチ</t>
    </rPh>
    <rPh sb="3" eb="4">
      <t>メ</t>
    </rPh>
    <phoneticPr fontId="20"/>
  </si>
  <si>
    <t>７月以降の大会要項は５月中に掲載する予定です。</t>
    <rPh sb="1" eb="2">
      <t>ガツ</t>
    </rPh>
    <rPh sb="2" eb="4">
      <t>イコウ</t>
    </rPh>
    <rPh sb="5" eb="7">
      <t>タイカイ</t>
    </rPh>
    <rPh sb="7" eb="9">
      <t>ヨウコウ</t>
    </rPh>
    <rPh sb="11" eb="12">
      <t>ガツ</t>
    </rPh>
    <rPh sb="12" eb="13">
      <t>ナカ</t>
    </rPh>
    <rPh sb="14" eb="16">
      <t>ケイサイ</t>
    </rPh>
    <rPh sb="18" eb="20">
      <t>ヨテイ</t>
    </rPh>
    <phoneticPr fontId="2"/>
  </si>
  <si>
    <t>１．登録　　</t>
  </si>
  <si>
    <t>◆継続・新規登録</t>
  </si>
  <si>
    <t>◆追加（新規）登録</t>
  </si>
  <si>
    <t>大阪インターハイ</t>
  </si>
  <si>
    <t>大阪総体地区予選会</t>
  </si>
  <si>
    <t>大阪総体</t>
  </si>
  <si>
    <r>
      <t>注）上記日程以外での追加登録メールは、</t>
    </r>
    <r>
      <rPr>
        <sz val="10"/>
        <color indexed="10"/>
        <rFont val="HGS明朝B"/>
        <family val="1"/>
        <charset val="128"/>
      </rPr>
      <t>出場したい試合のWEB申込み開始日</t>
    </r>
    <rPh sb="0" eb="1">
      <t>チュウ</t>
    </rPh>
    <rPh sb="2" eb="4">
      <t>ジョウキ</t>
    </rPh>
    <rPh sb="4" eb="6">
      <t>ニッテイ</t>
    </rPh>
    <rPh sb="6" eb="8">
      <t>イガイ</t>
    </rPh>
    <rPh sb="10" eb="12">
      <t>ツイカ</t>
    </rPh>
    <rPh sb="12" eb="14">
      <t>トウロク</t>
    </rPh>
    <rPh sb="19" eb="21">
      <t>シュツジョウ</t>
    </rPh>
    <rPh sb="24" eb="26">
      <t>シアイ</t>
    </rPh>
    <rPh sb="30" eb="32">
      <t>モウシコ</t>
    </rPh>
    <rPh sb="33" eb="36">
      <t>カイシビ</t>
    </rPh>
    <phoneticPr fontId="4"/>
  </si>
  <si>
    <r>
      <t>　　</t>
    </r>
    <r>
      <rPr>
        <sz val="10"/>
        <color indexed="10"/>
        <rFont val="HGS明朝B"/>
        <family val="1"/>
        <charset val="128"/>
      </rPr>
      <t>５日前</t>
    </r>
    <r>
      <rPr>
        <sz val="10"/>
        <rFont val="HGS明朝B"/>
        <family val="1"/>
        <charset val="128"/>
      </rPr>
      <t>までに選手登録メールを送信してください。</t>
    </r>
    <rPh sb="3" eb="4">
      <t>ニチ</t>
    </rPh>
    <rPh sb="4" eb="5">
      <t>マエ</t>
    </rPh>
    <rPh sb="8" eb="10">
      <t>センシュ</t>
    </rPh>
    <rPh sb="10" eb="12">
      <t>トウロク</t>
    </rPh>
    <rPh sb="16" eb="18">
      <t>ソウシン</t>
    </rPh>
    <phoneticPr fontId="4"/>
  </si>
  <si>
    <t>２．試合申込み　</t>
    <phoneticPr fontId="4"/>
  </si>
  <si>
    <t>競技会</t>
    <phoneticPr fontId="4"/>
  </si>
  <si>
    <t>WEB申込期間</t>
    <rPh sb="3" eb="5">
      <t>モウシコ</t>
    </rPh>
    <rPh sb="5" eb="7">
      <t>キカン</t>
    </rPh>
    <phoneticPr fontId="4"/>
  </si>
  <si>
    <r>
      <t>申込日・場所</t>
    </r>
    <r>
      <rPr>
        <b/>
        <sz val="8"/>
        <rFont val="HGS明朝B"/>
        <family val="1"/>
        <charset val="128"/>
      </rPr>
      <t>（時間は要項をご覧ください）</t>
    </r>
    <rPh sb="0" eb="2">
      <t>モウシコミ</t>
    </rPh>
    <rPh sb="2" eb="3">
      <t>ヒ</t>
    </rPh>
    <rPh sb="7" eb="9">
      <t>ジカン</t>
    </rPh>
    <rPh sb="10" eb="12">
      <t>ヨウコウ</t>
    </rPh>
    <rPh sb="14" eb="15">
      <t>ラン</t>
    </rPh>
    <phoneticPr fontId="4"/>
  </si>
  <si>
    <t>第1回地区記録会</t>
    <rPh sb="0" eb="1">
      <t>ダイ</t>
    </rPh>
    <rPh sb="2" eb="3">
      <t>カイ</t>
    </rPh>
    <phoneticPr fontId="4"/>
  </si>
  <si>
    <t>１５時～１５時３０分　　府立 今宮工科 高校</t>
    <rPh sb="2" eb="3">
      <t>ジ</t>
    </rPh>
    <rPh sb="6" eb="7">
      <t>ジ</t>
    </rPh>
    <rPh sb="9" eb="10">
      <t>フン</t>
    </rPh>
    <rPh sb="12" eb="14">
      <t>フリツ</t>
    </rPh>
    <rPh sb="15" eb="17">
      <t>イマミヤ</t>
    </rPh>
    <rPh sb="17" eb="18">
      <t>コウ</t>
    </rPh>
    <rPh sb="18" eb="19">
      <t>カ</t>
    </rPh>
    <rPh sb="20" eb="22">
      <t>コウコウ</t>
    </rPh>
    <phoneticPr fontId="4"/>
  </si>
  <si>
    <t>春季地区別記録会</t>
    <rPh sb="0" eb="2">
      <t>シュンキ</t>
    </rPh>
    <rPh sb="4" eb="5">
      <t>ベツ</t>
    </rPh>
    <phoneticPr fontId="4"/>
  </si>
  <si>
    <t>阪奈和高校対抗大会</t>
    <rPh sb="3" eb="5">
      <t>コウコウ</t>
    </rPh>
    <phoneticPr fontId="4"/>
  </si>
  <si>
    <t>大阪インターハイ地区予選</t>
    <rPh sb="8" eb="10">
      <t>チク</t>
    </rPh>
    <rPh sb="10" eb="12">
      <t>ヨセン</t>
    </rPh>
    <phoneticPr fontId="4"/>
  </si>
  <si>
    <t>１４時３０分～１５時　ヤンマーフィールド長居</t>
    <rPh sb="9" eb="10">
      <t>ジ</t>
    </rPh>
    <phoneticPr fontId="2"/>
  </si>
  <si>
    <t>5/4･5 ﾔﾝﾏｰﾌｨｰﾙﾄﾞ長居</t>
    <phoneticPr fontId="4"/>
  </si>
  <si>
    <t>記録部より吸い上げ</t>
    <rPh sb="0" eb="2">
      <t>キロク</t>
    </rPh>
    <rPh sb="2" eb="3">
      <t>ブ</t>
    </rPh>
    <rPh sb="5" eb="6">
      <t>ス</t>
    </rPh>
    <rPh sb="7" eb="8">
      <t>ア</t>
    </rPh>
    <phoneticPr fontId="4"/>
  </si>
  <si>
    <t>大会当日（一覧表・参加費）</t>
    <rPh sb="5" eb="8">
      <t>イチランヒョウ</t>
    </rPh>
    <rPh sb="9" eb="12">
      <t>サンカヒ</t>
    </rPh>
    <phoneticPr fontId="4"/>
  </si>
  <si>
    <t>第2回地区記録会</t>
    <rPh sb="0" eb="1">
      <t>ダイ</t>
    </rPh>
    <rPh sb="2" eb="3">
      <t>カイ</t>
    </rPh>
    <phoneticPr fontId="4"/>
  </si>
  <si>
    <t>夏季陸上大会（八校大会）</t>
    <rPh sb="0" eb="1">
      <t>ナツ</t>
    </rPh>
    <rPh sb="7" eb="8">
      <t>ハチ</t>
    </rPh>
    <rPh sb="8" eb="9">
      <t>コウ</t>
    </rPh>
    <rPh sb="9" eb="11">
      <t>タイカイ</t>
    </rPh>
    <phoneticPr fontId="4"/>
  </si>
  <si>
    <t>１４時３０分～１５時　　ヤンマーフィールド長居</t>
    <rPh sb="2" eb="3">
      <t>ジ</t>
    </rPh>
    <rPh sb="5" eb="6">
      <t>フン</t>
    </rPh>
    <rPh sb="9" eb="10">
      <t>ジ</t>
    </rPh>
    <rPh sb="21" eb="23">
      <t>ナガイ</t>
    </rPh>
    <phoneticPr fontId="4"/>
  </si>
  <si>
    <t>第3回地区記録会</t>
    <rPh sb="0" eb="1">
      <t>ダイ</t>
    </rPh>
    <rPh sb="2" eb="3">
      <t>カイ</t>
    </rPh>
    <phoneticPr fontId="4"/>
  </si>
  <si>
    <t>9/24 金岡</t>
    <rPh sb="5" eb="7">
      <t>カナオカ</t>
    </rPh>
    <phoneticPr fontId="4"/>
  </si>
  <si>
    <t>秋季大会</t>
    <phoneticPr fontId="4"/>
  </si>
  <si>
    <t xml:space="preserve">◇詳しくは各試合要項で確認してください。  　　　　 　　  </t>
    <phoneticPr fontId="4"/>
  </si>
  <si>
    <t>大阪高体連陸上競技専門部HP→加盟校のページ→大会申込みのページよりWEB申込み</t>
    <phoneticPr fontId="4"/>
  </si>
  <si>
    <t>１種目につき５００円</t>
    <rPh sb="1" eb="3">
      <t>シュモク</t>
    </rPh>
    <phoneticPr fontId="4"/>
  </si>
  <si>
    <t>大阪高校春季地区別記録会（３・４地区）</t>
    <rPh sb="0" eb="2">
      <t>オオサカ</t>
    </rPh>
    <rPh sb="2" eb="4">
      <t>コウコウ</t>
    </rPh>
    <rPh sb="4" eb="6">
      <t>シュンキ</t>
    </rPh>
    <rPh sb="6" eb="9">
      <t>チクベツ</t>
    </rPh>
    <rPh sb="9" eb="12">
      <t>キロクカイ</t>
    </rPh>
    <rPh sb="16" eb="18">
      <t>チク</t>
    </rPh>
    <phoneticPr fontId="4"/>
  </si>
  <si>
    <t>　１５時～１５時３０分　　　府立 今宮工科高校 (06-6631－0055）　</t>
    <rPh sb="3" eb="4">
      <t>ジ</t>
    </rPh>
    <rPh sb="7" eb="8">
      <t>ジ</t>
    </rPh>
    <rPh sb="10" eb="11">
      <t>フン</t>
    </rPh>
    <phoneticPr fontId="4"/>
  </si>
  <si>
    <t>個人種目・リレー　1種目につき５００円</t>
    <rPh sb="2" eb="4">
      <t>シュモク</t>
    </rPh>
    <rPh sb="10" eb="12">
      <t>シュモク</t>
    </rPh>
    <phoneticPr fontId="4"/>
  </si>
  <si>
    <t>７：３０　開門　　８：１５　役員集合</t>
    <rPh sb="5" eb="7">
      <t>カイモン</t>
    </rPh>
    <rPh sb="14" eb="16">
      <t>ヤクイン</t>
    </rPh>
    <rPh sb="16" eb="18">
      <t>シュウゴウ</t>
    </rPh>
    <phoneticPr fontId="20"/>
  </si>
  <si>
    <t>人数</t>
    <rPh sb="0" eb="2">
      <t>ニンズウ</t>
    </rPh>
    <phoneticPr fontId="20"/>
  </si>
  <si>
    <t>1500ｍ</t>
    <phoneticPr fontId="20"/>
  </si>
  <si>
    <t>～</t>
    <phoneticPr fontId="20"/>
  </si>
  <si>
    <t>100ｍ</t>
    <phoneticPr fontId="20"/>
  </si>
  <si>
    <t>400ｍ</t>
    <phoneticPr fontId="20"/>
  </si>
  <si>
    <t>100ｍ　B決勝</t>
    <rPh sb="6" eb="8">
      <t>ケッショウ</t>
    </rPh>
    <phoneticPr fontId="20"/>
  </si>
  <si>
    <t>100ｍ　A決勝</t>
    <rPh sb="6" eb="8">
      <t>ケッショウ</t>
    </rPh>
    <phoneticPr fontId="20"/>
  </si>
  <si>
    <t>男</t>
    <rPh sb="0" eb="1">
      <t>ダン</t>
    </rPh>
    <phoneticPr fontId="20"/>
  </si>
  <si>
    <t>3000ｍSC</t>
    <phoneticPr fontId="20"/>
  </si>
  <si>
    <t>4×100ｍR</t>
    <phoneticPr fontId="20"/>
  </si>
  <si>
    <t>走幅跳　１・２組</t>
    <rPh sb="0" eb="1">
      <t>ハシ</t>
    </rPh>
    <rPh sb="1" eb="3">
      <t>ハバト</t>
    </rPh>
    <rPh sb="7" eb="8">
      <t>クミ</t>
    </rPh>
    <phoneticPr fontId="20"/>
  </si>
  <si>
    <t>男女</t>
    <rPh sb="0" eb="1">
      <t>オトコ</t>
    </rPh>
    <rPh sb="1" eb="2">
      <t>ジョ</t>
    </rPh>
    <phoneticPr fontId="20"/>
  </si>
  <si>
    <t>棒高跳</t>
    <rPh sb="0" eb="3">
      <t>ボウタカト</t>
    </rPh>
    <phoneticPr fontId="20"/>
  </si>
  <si>
    <t>走幅跳　３・４組</t>
    <rPh sb="0" eb="1">
      <t>ハシ</t>
    </rPh>
    <rPh sb="1" eb="3">
      <t>ハバト</t>
    </rPh>
    <rPh sb="7" eb="8">
      <t>クミ</t>
    </rPh>
    <phoneticPr fontId="20"/>
  </si>
  <si>
    <t>3・4</t>
    <phoneticPr fontId="20"/>
  </si>
  <si>
    <t>三段跳</t>
    <rPh sb="0" eb="3">
      <t>サンダント</t>
    </rPh>
    <phoneticPr fontId="20"/>
  </si>
  <si>
    <t>やり投</t>
    <rPh sb="2" eb="3">
      <t>ナ</t>
    </rPh>
    <phoneticPr fontId="20"/>
  </si>
  <si>
    <t>砲丸投</t>
    <rPh sb="0" eb="3">
      <t>ホウガンナ</t>
    </rPh>
    <phoneticPr fontId="20"/>
  </si>
  <si>
    <t>200ｍ</t>
    <phoneticPr fontId="20"/>
  </si>
  <si>
    <t>800ｍ</t>
    <phoneticPr fontId="20"/>
  </si>
  <si>
    <t>200ｍ　B決勝</t>
    <rPh sb="6" eb="8">
      <t>ケッショウ</t>
    </rPh>
    <phoneticPr fontId="20"/>
  </si>
  <si>
    <t>200ｍ　A決勝</t>
    <rPh sb="6" eb="8">
      <t>ケッショウ</t>
    </rPh>
    <phoneticPr fontId="20"/>
  </si>
  <si>
    <t>3000ｍ</t>
    <phoneticPr fontId="20"/>
  </si>
  <si>
    <t>4×400ｍR</t>
    <phoneticPr fontId="20"/>
  </si>
  <si>
    <t>走幅跳</t>
    <rPh sb="0" eb="1">
      <t>ソウ</t>
    </rPh>
    <rPh sb="1" eb="3">
      <t>ハバトビ</t>
    </rPh>
    <phoneticPr fontId="20"/>
  </si>
  <si>
    <t>走高跳</t>
    <rPh sb="0" eb="1">
      <t>ソウ</t>
    </rPh>
    <rPh sb="1" eb="3">
      <t>タカトビ</t>
    </rPh>
    <phoneticPr fontId="20"/>
  </si>
  <si>
    <t>円盤投</t>
    <rPh sb="0" eb="3">
      <t>エンバンナゲ</t>
    </rPh>
    <phoneticPr fontId="20"/>
  </si>
  <si>
    <t>　　　８：１５　　　役員打合せ</t>
    <rPh sb="10" eb="12">
      <t>ヤクイン</t>
    </rPh>
    <rPh sb="12" eb="14">
      <t>ウチアワ</t>
    </rPh>
    <phoneticPr fontId="20"/>
  </si>
  <si>
    <t>女</t>
    <rPh sb="0" eb="1">
      <t>オンナ</t>
    </rPh>
    <phoneticPr fontId="33"/>
  </si>
  <si>
    <t>男</t>
    <rPh sb="0" eb="1">
      <t>オトコ</t>
    </rPh>
    <phoneticPr fontId="33"/>
  </si>
  <si>
    <t>男女</t>
    <rPh sb="0" eb="1">
      <t>ダン</t>
    </rPh>
    <rPh sb="1" eb="2">
      <t>オンナ</t>
    </rPh>
    <phoneticPr fontId="20"/>
  </si>
  <si>
    <t>走高跳</t>
    <rPh sb="0" eb="1">
      <t>ハシ</t>
    </rPh>
    <rPh sb="1" eb="3">
      <t>タカト</t>
    </rPh>
    <phoneticPr fontId="20"/>
  </si>
  <si>
    <t>ハンマー投</t>
    <rPh sb="4" eb="5">
      <t>ナ</t>
    </rPh>
    <phoneticPr fontId="20"/>
  </si>
  <si>
    <t>７：３０　開門</t>
    <rPh sb="5" eb="7">
      <t>カイモン</t>
    </rPh>
    <phoneticPr fontId="33"/>
  </si>
  <si>
    <t>８：１５　役員打ち合わせ</t>
    <rPh sb="5" eb="7">
      <t>ヤクイン</t>
    </rPh>
    <rPh sb="7" eb="8">
      <t>ウ</t>
    </rPh>
    <rPh sb="9" eb="10">
      <t>ア</t>
    </rPh>
    <phoneticPr fontId="33"/>
  </si>
  <si>
    <t>七種　①100ｍＨ</t>
    <rPh sb="0" eb="1">
      <t>ナナ</t>
    </rPh>
    <rPh sb="1" eb="2">
      <t>シュ</t>
    </rPh>
    <phoneticPr fontId="20"/>
  </si>
  <si>
    <t>八種　①100ｍ</t>
    <rPh sb="0" eb="2">
      <t>ハッシュ</t>
    </rPh>
    <phoneticPr fontId="20"/>
  </si>
  <si>
    <t>100ｍ予選</t>
    <rPh sb="4" eb="6">
      <t>ヨセン</t>
    </rPh>
    <phoneticPr fontId="20"/>
  </si>
  <si>
    <t>七種　④200ｍ</t>
    <rPh sb="0" eb="1">
      <t>ナナ</t>
    </rPh>
    <rPh sb="1" eb="2">
      <t>シュ</t>
    </rPh>
    <phoneticPr fontId="20"/>
  </si>
  <si>
    <t>八種　④400ｍ</t>
    <rPh sb="0" eb="2">
      <t>ハッシュ</t>
    </rPh>
    <phoneticPr fontId="20"/>
  </si>
  <si>
    <t>100ｍ決勝</t>
    <rPh sb="4" eb="6">
      <t>ケッショウ</t>
    </rPh>
    <phoneticPr fontId="20"/>
  </si>
  <si>
    <t>八種　②走幅跳</t>
    <rPh sb="0" eb="2">
      <t>ハッシュ</t>
    </rPh>
    <rPh sb="4" eb="5">
      <t>ハシ</t>
    </rPh>
    <rPh sb="5" eb="7">
      <t>ハバト</t>
    </rPh>
    <phoneticPr fontId="20"/>
  </si>
  <si>
    <t>七種　②走高跳</t>
    <rPh sb="0" eb="2">
      <t>ナナシュ</t>
    </rPh>
    <rPh sb="4" eb="5">
      <t>ハシ</t>
    </rPh>
    <rPh sb="5" eb="7">
      <t>タカト</t>
    </rPh>
    <phoneticPr fontId="20"/>
  </si>
  <si>
    <t>走幅跳</t>
    <rPh sb="0" eb="1">
      <t>ハシ</t>
    </rPh>
    <rPh sb="1" eb="3">
      <t>ハバト</t>
    </rPh>
    <phoneticPr fontId="20"/>
  </si>
  <si>
    <t>三段跳</t>
    <rPh sb="0" eb="3">
      <t>サンダントビ</t>
    </rPh>
    <phoneticPr fontId="20"/>
  </si>
  <si>
    <t>八種　③砲丸投</t>
    <rPh sb="0" eb="2">
      <t>ハッシュ</t>
    </rPh>
    <rPh sb="4" eb="6">
      <t>ホウガン</t>
    </rPh>
    <rPh sb="6" eb="7">
      <t>ナ</t>
    </rPh>
    <phoneticPr fontId="20"/>
  </si>
  <si>
    <t>七種　③砲丸投</t>
    <rPh sb="0" eb="2">
      <t>ナナシュ</t>
    </rPh>
    <rPh sb="4" eb="6">
      <t>ホウガン</t>
    </rPh>
    <rPh sb="6" eb="7">
      <t>トウ</t>
    </rPh>
    <phoneticPr fontId="20"/>
  </si>
  <si>
    <t>八種　⑤110ｍH</t>
    <rPh sb="0" eb="2">
      <t>ハッシュ</t>
    </rPh>
    <phoneticPr fontId="20"/>
  </si>
  <si>
    <t>200ｍ予選</t>
    <rPh sb="4" eb="6">
      <t>ヨセン</t>
    </rPh>
    <phoneticPr fontId="20"/>
  </si>
  <si>
    <t>200ｍ決勝</t>
    <rPh sb="4" eb="6">
      <t>ケッショウ</t>
    </rPh>
    <phoneticPr fontId="20"/>
  </si>
  <si>
    <t>七種　⑦800ｍ</t>
    <rPh sb="0" eb="2">
      <t>ナナシュ</t>
    </rPh>
    <phoneticPr fontId="20"/>
  </si>
  <si>
    <t>八種　⑧1500ｍ</t>
    <rPh sb="0" eb="2">
      <t>ハッシュ</t>
    </rPh>
    <phoneticPr fontId="20"/>
  </si>
  <si>
    <t>七種　⑤走幅跳</t>
    <rPh sb="0" eb="2">
      <t>ナナシュ</t>
    </rPh>
    <rPh sb="4" eb="5">
      <t>ハシ</t>
    </rPh>
    <rPh sb="5" eb="6">
      <t>ハバ</t>
    </rPh>
    <rPh sb="6" eb="7">
      <t>ト</t>
    </rPh>
    <phoneticPr fontId="20"/>
  </si>
  <si>
    <t>1･2･3</t>
    <phoneticPr fontId="20"/>
  </si>
  <si>
    <t>八種　⑦走高跳</t>
    <rPh sb="0" eb="2">
      <t>ハッシュ</t>
    </rPh>
    <rPh sb="4" eb="5">
      <t>ハシ</t>
    </rPh>
    <rPh sb="5" eb="7">
      <t>タカト</t>
    </rPh>
    <phoneticPr fontId="20"/>
  </si>
  <si>
    <t>円盤投</t>
    <rPh sb="0" eb="2">
      <t>エンバン</t>
    </rPh>
    <rPh sb="2" eb="3">
      <t>トウ</t>
    </rPh>
    <phoneticPr fontId="20"/>
  </si>
  <si>
    <t>八種　⑥やり投</t>
    <rPh sb="0" eb="2">
      <t>ハッシュ</t>
    </rPh>
    <rPh sb="6" eb="7">
      <t>ナ</t>
    </rPh>
    <phoneticPr fontId="20"/>
  </si>
  <si>
    <t>砲丸投</t>
    <rPh sb="0" eb="2">
      <t>ホウガン</t>
    </rPh>
    <rPh sb="2" eb="3">
      <t>トウ</t>
    </rPh>
    <phoneticPr fontId="20"/>
  </si>
  <si>
    <t>七種　⑥やり投</t>
    <rPh sb="0" eb="2">
      <t>ナナシュ</t>
    </rPh>
    <rPh sb="6" eb="7">
      <t>ナ</t>
    </rPh>
    <phoneticPr fontId="20"/>
  </si>
  <si>
    <t>男子 100,1500,4×100R,4×400R,走高跳,棒高跳,走幅跳,円盤投,ハンマー投</t>
    <rPh sb="26" eb="27">
      <t>ハシ</t>
    </rPh>
    <rPh sb="27" eb="29">
      <t>タカト</t>
    </rPh>
    <rPh sb="38" eb="41">
      <t>エンバンナゲ</t>
    </rPh>
    <rPh sb="46" eb="47">
      <t>ナ</t>
    </rPh>
    <phoneticPr fontId="4"/>
  </si>
  <si>
    <t>女子 100,1500,4×100R,4×400R,走高跳,棒高跳,走幅跳,円盤投,ハンマー投</t>
    <rPh sb="26" eb="27">
      <t>ハシ</t>
    </rPh>
    <rPh sb="27" eb="29">
      <t>タカト</t>
    </rPh>
    <rPh sb="38" eb="41">
      <t>エンバンナ</t>
    </rPh>
    <phoneticPr fontId="4"/>
  </si>
  <si>
    <t>第75回大阪高校陸上地区予選会（３・４地区）</t>
    <rPh sb="0" eb="1">
      <t>ダイ</t>
    </rPh>
    <rPh sb="3" eb="4">
      <t>カイ</t>
    </rPh>
    <rPh sb="4" eb="6">
      <t>オオサカ</t>
    </rPh>
    <rPh sb="6" eb="8">
      <t>コウコウ</t>
    </rPh>
    <rPh sb="8" eb="10">
      <t>リクジョウ</t>
    </rPh>
    <rPh sb="10" eb="12">
      <t>チク</t>
    </rPh>
    <rPh sb="12" eb="14">
      <t>ヨセン</t>
    </rPh>
    <rPh sb="14" eb="15">
      <t>カイ</t>
    </rPh>
    <rPh sb="19" eb="21">
      <t>チク</t>
    </rPh>
    <phoneticPr fontId="4"/>
  </si>
  <si>
    <t>大阪高体連陸上競技専門部３･４地区</t>
    <rPh sb="9" eb="11">
      <t>センモン</t>
    </rPh>
    <phoneticPr fontId="4"/>
  </si>
  <si>
    <t>☆競技会要項は高体連３･４地区ホームページより</t>
    <rPh sb="1" eb="4">
      <t>キョウギカイ</t>
    </rPh>
    <rPh sb="4" eb="6">
      <t>ヨウコウ</t>
    </rPh>
    <rPh sb="7" eb="10">
      <t>コウタイレン</t>
    </rPh>
    <rPh sb="13" eb="15">
      <t>チク</t>
    </rPh>
    <phoneticPr fontId="4"/>
  </si>
  <si>
    <t>大会申し込みの流れは、次の通りです。</t>
    <rPh sb="0" eb="2">
      <t>タイカイ</t>
    </rPh>
    <rPh sb="2" eb="3">
      <t>モウ</t>
    </rPh>
    <rPh sb="4" eb="5">
      <t>コ</t>
    </rPh>
    <rPh sb="7" eb="8">
      <t>ナガ</t>
    </rPh>
    <rPh sb="11" eb="12">
      <t>ツギ</t>
    </rPh>
    <rPh sb="13" eb="14">
      <t>トオ</t>
    </rPh>
    <phoneticPr fontId="4"/>
  </si>
  <si>
    <t>・</t>
    <phoneticPr fontId="4"/>
  </si>
  <si>
    <t>申込みが完了すると、申込み受付完了メールが届きます。</t>
    <rPh sb="0" eb="2">
      <t>モウシコ</t>
    </rPh>
    <rPh sb="4" eb="6">
      <t>カンリョウ</t>
    </rPh>
    <rPh sb="10" eb="12">
      <t>モウシコ</t>
    </rPh>
    <rPh sb="13" eb="15">
      <t>ウケツケ</t>
    </rPh>
    <rPh sb="15" eb="17">
      <t>カンリョウ</t>
    </rPh>
    <rPh sb="21" eb="22">
      <t>トド</t>
    </rPh>
    <phoneticPr fontId="4"/>
  </si>
  <si>
    <t>申込み一覧表のPDFファイルが添付されているので、内容を確認、</t>
    <rPh sb="0" eb="2">
      <t>モウシコ</t>
    </rPh>
    <rPh sb="3" eb="6">
      <t>イチランヒョウ</t>
    </rPh>
    <rPh sb="15" eb="17">
      <t>テンプ</t>
    </rPh>
    <rPh sb="25" eb="27">
      <t>ナイヨウ</t>
    </rPh>
    <rPh sb="28" eb="30">
      <t>カクニン</t>
    </rPh>
    <phoneticPr fontId="4"/>
  </si>
  <si>
    <t>プリントアウトし、校長印等準備をしておく。</t>
    <phoneticPr fontId="4"/>
  </si>
  <si>
    <t>（申込み内容にミスがあった場合、WEB申込み期間中であれば何度でも訂正できます）</t>
    <rPh sb="1" eb="3">
      <t>モウシコ</t>
    </rPh>
    <rPh sb="4" eb="6">
      <t>ナイヨウ</t>
    </rPh>
    <rPh sb="13" eb="14">
      <t>バ</t>
    </rPh>
    <rPh sb="14" eb="15">
      <t>ゴウ</t>
    </rPh>
    <rPh sb="19" eb="21">
      <t>モウシコ</t>
    </rPh>
    <rPh sb="22" eb="24">
      <t>キカン</t>
    </rPh>
    <rPh sb="24" eb="25">
      <t>ナカ</t>
    </rPh>
    <rPh sb="29" eb="31">
      <t>ナンド</t>
    </rPh>
    <rPh sb="33" eb="35">
      <t>テイセイ</t>
    </rPh>
    <phoneticPr fontId="4"/>
  </si>
  <si>
    <t>大阪高体連陸上競技専門部ホームページ→３･４地区のページで</t>
    <rPh sb="0" eb="2">
      <t>オオサカ</t>
    </rPh>
    <rPh sb="2" eb="5">
      <t>コウタイレン</t>
    </rPh>
    <rPh sb="5" eb="7">
      <t>リクジョウ</t>
    </rPh>
    <rPh sb="7" eb="9">
      <t>キョウギ</t>
    </rPh>
    <rPh sb="9" eb="12">
      <t>センモンブ</t>
    </rPh>
    <rPh sb="22" eb="24">
      <t>チク</t>
    </rPh>
    <phoneticPr fontId="4"/>
  </si>
  <si>
    <t>申込み受付が完了しているか、必ず確認する。（定期的に更新されます）</t>
    <rPh sb="0" eb="2">
      <t>モウシコ</t>
    </rPh>
    <rPh sb="3" eb="5">
      <t>ウケツケ</t>
    </rPh>
    <rPh sb="6" eb="8">
      <t>カンリョウ</t>
    </rPh>
    <rPh sb="14" eb="15">
      <t>カナラ</t>
    </rPh>
    <rPh sb="16" eb="18">
      <t>カクニン</t>
    </rPh>
    <rPh sb="22" eb="25">
      <t>テイキテキ</t>
    </rPh>
    <rPh sb="26" eb="28">
      <t>コウシン</t>
    </rPh>
    <phoneticPr fontId="4"/>
  </si>
  <si>
    <t>「申込日」に、指定された会場へ申込一覧表と参加料を持参し申込み完了。</t>
    <rPh sb="1" eb="3">
      <t>モウシコミ</t>
    </rPh>
    <rPh sb="3" eb="4">
      <t>ビ</t>
    </rPh>
    <rPh sb="7" eb="9">
      <t>シテイ</t>
    </rPh>
    <rPh sb="12" eb="14">
      <t>カイジョウ</t>
    </rPh>
    <rPh sb="15" eb="17">
      <t>モウシコミ</t>
    </rPh>
    <rPh sb="17" eb="19">
      <t>イチラン</t>
    </rPh>
    <rPh sb="19" eb="20">
      <t>ヒョウ</t>
    </rPh>
    <rPh sb="21" eb="24">
      <t>サンカリョウ</t>
    </rPh>
    <rPh sb="25" eb="27">
      <t>ジサン</t>
    </rPh>
    <rPh sb="28" eb="30">
      <t>モウシコ</t>
    </rPh>
    <rPh sb="31" eb="33">
      <t>カンリョウ</t>
    </rPh>
    <phoneticPr fontId="4"/>
  </si>
  <si>
    <r>
      <t>各競技会の競技時程は申し込み人数により変更</t>
    </r>
    <r>
      <rPr>
        <sz val="14"/>
        <color indexed="8"/>
        <rFont val="HGS明朝B"/>
        <family val="1"/>
        <charset val="128"/>
      </rPr>
      <t>があります。</t>
    </r>
    <rPh sb="1" eb="4">
      <t>キョウギカイ</t>
    </rPh>
    <phoneticPr fontId="4"/>
  </si>
  <si>
    <t>②</t>
    <phoneticPr fontId="4"/>
  </si>
  <si>
    <t>連絡や競技注意事項、スタートリスト等最新の情報は、３･４地区ホームページ</t>
    <rPh sb="0" eb="2">
      <t>レンラク</t>
    </rPh>
    <rPh sb="3" eb="5">
      <t>キョウギ</t>
    </rPh>
    <rPh sb="5" eb="7">
      <t>チュウイ</t>
    </rPh>
    <rPh sb="7" eb="9">
      <t>ジコウ</t>
    </rPh>
    <rPh sb="17" eb="18">
      <t>ナド</t>
    </rPh>
    <rPh sb="18" eb="20">
      <t>サイシン</t>
    </rPh>
    <rPh sb="21" eb="23">
      <t>ジョウホウ</t>
    </rPh>
    <phoneticPr fontId="4"/>
  </si>
  <si>
    <t>にアップしますので、定期的に確認お願いします。</t>
    <rPh sb="10" eb="13">
      <t>テイキテキ</t>
    </rPh>
    <rPh sb="14" eb="16">
      <t>カクニン</t>
    </rPh>
    <rPh sb="17" eb="18">
      <t>ネガ</t>
    </rPh>
    <phoneticPr fontId="4"/>
  </si>
  <si>
    <t>重要な連絡事項は、地区主任より各校顧問の先生宛てにメール送信いたします。</t>
    <rPh sb="0" eb="2">
      <t>ジュウヨウ</t>
    </rPh>
    <rPh sb="3" eb="5">
      <t>レンラク</t>
    </rPh>
    <rPh sb="5" eb="7">
      <t>ジコウ</t>
    </rPh>
    <rPh sb="28" eb="30">
      <t>ソウシン</t>
    </rPh>
    <phoneticPr fontId="4"/>
  </si>
  <si>
    <t>メールチェックよろしくお願いします。</t>
    <rPh sb="12" eb="13">
      <t>ネガ</t>
    </rPh>
    <phoneticPr fontId="4"/>
  </si>
  <si>
    <t>【競技会申込み等についての注意】</t>
    <phoneticPr fontId="4"/>
  </si>
  <si>
    <t>ダウンロードしてください</t>
    <phoneticPr fontId="4"/>
  </si>
  <si>
    <t>１．申込みについて</t>
    <phoneticPr fontId="4"/>
  </si>
  <si>
    <t>②</t>
    <phoneticPr fontId="4"/>
  </si>
  <si>
    <r>
      <t>大会要項に準拠していること。特に</t>
    </r>
    <r>
      <rPr>
        <u/>
        <sz val="14"/>
        <color indexed="8"/>
        <rFont val="HGS明朝B"/>
        <family val="1"/>
        <charset val="128"/>
      </rPr>
      <t>参加資格・参加制限</t>
    </r>
    <r>
      <rPr>
        <sz val="14"/>
        <color indexed="8"/>
        <rFont val="HGS明朝B"/>
        <family val="1"/>
        <charset val="128"/>
      </rPr>
      <t>に注意すること。</t>
    </r>
    <phoneticPr fontId="4"/>
  </si>
  <si>
    <t>・</t>
    <phoneticPr fontId="4"/>
  </si>
  <si>
    <t>①</t>
    <phoneticPr fontId="4"/>
  </si>
  <si>
    <t>③</t>
    <phoneticPr fontId="4"/>
  </si>
  <si>
    <t>④</t>
    <phoneticPr fontId="4"/>
  </si>
  <si>
    <t>⑤</t>
    <phoneticPr fontId="4"/>
  </si>
  <si>
    <t>・　下記期日、場所へ申込一覧用紙に校長印を押印し、</t>
    <phoneticPr fontId="4"/>
  </si>
  <si>
    <t>　　大阪高体連陸上競技専門部ホームページよりWEB申込み。</t>
    <rPh sb="25" eb="27">
      <t>モウシコ</t>
    </rPh>
    <phoneticPr fontId="4"/>
  </si>
  <si>
    <t>　　現金とともに持参する。</t>
    <phoneticPr fontId="4"/>
  </si>
  <si>
    <t>跳躍競技</t>
  </si>
  <si>
    <t>開始時刻</t>
  </si>
  <si>
    <t>性別</t>
  </si>
  <si>
    <t>種目</t>
  </si>
  <si>
    <t>女子</t>
  </si>
  <si>
    <t>走幅跳</t>
  </si>
  <si>
    <t>砲丸投</t>
  </si>
  <si>
    <t>男子</t>
  </si>
  <si>
    <t>棒高跳</t>
  </si>
  <si>
    <t>200m</t>
  </si>
  <si>
    <t>100mH</t>
  </si>
  <si>
    <t>110mH</t>
  </si>
  <si>
    <t>400m</t>
  </si>
  <si>
    <t>三段跳</t>
  </si>
  <si>
    <t>3000mSC</t>
  </si>
  <si>
    <t>5000mW</t>
  </si>
  <si>
    <t>4× 100m</t>
  </si>
  <si>
    <t>800m</t>
  </si>
  <si>
    <t>400mH</t>
  </si>
  <si>
    <t>100m</t>
  </si>
  <si>
    <t>3000m</t>
  </si>
  <si>
    <t>5000m</t>
  </si>
  <si>
    <t>4× 400m</t>
  </si>
  <si>
    <t>令和５年度　前期</t>
    <rPh sb="0" eb="2">
      <t>レイワ</t>
    </rPh>
    <rPh sb="3" eb="5">
      <t>ネンド</t>
    </rPh>
    <rPh sb="6" eb="8">
      <t>ゼンキ</t>
    </rPh>
    <phoneticPr fontId="4"/>
  </si>
  <si>
    <t>(２０２３年度)</t>
    <phoneticPr fontId="4"/>
  </si>
  <si>
    <t>　　春季地区別記録会            　・・・・ Ｐ５</t>
    <rPh sb="2" eb="4">
      <t>シュンキ</t>
    </rPh>
    <phoneticPr fontId="4"/>
  </si>
  <si>
    <t>地区登録日・試合申込確認日一覧　2023</t>
    <rPh sb="8" eb="10">
      <t>モウシコミ</t>
    </rPh>
    <rPh sb="10" eb="12">
      <t>カクニン</t>
    </rPh>
    <phoneticPr fontId="4"/>
  </si>
  <si>
    <r>
      <rPr>
        <sz val="10.5"/>
        <color indexed="10"/>
        <rFont val="HGS明朝B"/>
        <family val="1"/>
        <charset val="128"/>
      </rPr>
      <t>３月２５日（土）</t>
    </r>
    <r>
      <rPr>
        <sz val="10.5"/>
        <rFont val="HGS明朝B"/>
        <family val="1"/>
        <charset val="128"/>
      </rPr>
      <t>　１５時～１５時３０分　　府立 今宮工科高校　</t>
    </r>
    <rPh sb="6" eb="7">
      <t>ツチ</t>
    </rPh>
    <rPh sb="18" eb="19">
      <t>フン</t>
    </rPh>
    <rPh sb="21" eb="23">
      <t>フリツ</t>
    </rPh>
    <rPh sb="24" eb="26">
      <t>イマミヤ</t>
    </rPh>
    <rPh sb="26" eb="28">
      <t>コウカ</t>
    </rPh>
    <rPh sb="28" eb="30">
      <t>コウコウ</t>
    </rPh>
    <phoneticPr fontId="4"/>
  </si>
  <si>
    <r>
      <t xml:space="preserve">※継続・新規登録のメール送信は </t>
    </r>
    <r>
      <rPr>
        <sz val="9"/>
        <color indexed="10"/>
        <rFont val="HGS明朝B"/>
        <family val="1"/>
        <charset val="128"/>
      </rPr>
      <t>３月８日（水）</t>
    </r>
    <r>
      <rPr>
        <sz val="9"/>
        <rFont val="HGS明朝B"/>
        <family val="1"/>
        <charset val="128"/>
      </rPr>
      <t>まで</t>
    </r>
    <rPh sb="1" eb="3">
      <t>ケイゾク</t>
    </rPh>
    <rPh sb="4" eb="6">
      <t>シンキ</t>
    </rPh>
    <rPh sb="6" eb="8">
      <t>トウロク</t>
    </rPh>
    <rPh sb="12" eb="14">
      <t>ソウシン</t>
    </rPh>
    <rPh sb="17" eb="18">
      <t>ツキ</t>
    </rPh>
    <rPh sb="19" eb="20">
      <t>ニチ</t>
    </rPh>
    <rPh sb="21" eb="22">
      <t>スイ</t>
    </rPh>
    <phoneticPr fontId="4"/>
  </si>
  <si>
    <r>
      <t>４月１５日（土）</t>
    </r>
    <r>
      <rPr>
        <sz val="10.5"/>
        <rFont val="HGS明朝B"/>
        <family val="1"/>
        <charset val="128"/>
      </rPr>
      <t>　１４時～１４時３０分　　ﾔﾝﾏｰﾌｨｰﾙﾄﾞ長居</t>
    </r>
    <rPh sb="6" eb="7">
      <t>ツチ</t>
    </rPh>
    <rPh sb="18" eb="19">
      <t>フン</t>
    </rPh>
    <phoneticPr fontId="4"/>
  </si>
  <si>
    <r>
      <t>※追加登録のメール送信は</t>
    </r>
    <r>
      <rPr>
        <sz val="9"/>
        <color indexed="10"/>
        <rFont val="HGS明朝B"/>
        <family val="1"/>
        <charset val="128"/>
      </rPr>
      <t>４月７日（金）</t>
    </r>
    <r>
      <rPr>
        <sz val="9"/>
        <rFont val="HGS明朝B"/>
        <family val="1"/>
        <charset val="128"/>
      </rPr>
      <t>まで</t>
    </r>
    <rPh sb="1" eb="3">
      <t>ツイカ</t>
    </rPh>
    <rPh sb="3" eb="5">
      <t>トウロク</t>
    </rPh>
    <rPh sb="9" eb="11">
      <t>ソウシン</t>
    </rPh>
    <rPh sb="13" eb="14">
      <t>ツキ</t>
    </rPh>
    <rPh sb="15" eb="16">
      <t>ニチ</t>
    </rPh>
    <rPh sb="17" eb="18">
      <t>キン</t>
    </rPh>
    <phoneticPr fontId="4"/>
  </si>
  <si>
    <r>
      <rPr>
        <sz val="10.5"/>
        <color indexed="10"/>
        <rFont val="HGS明朝B"/>
        <family val="1"/>
        <charset val="128"/>
      </rPr>
      <t>７月　１日（土）</t>
    </r>
    <r>
      <rPr>
        <sz val="10.5"/>
        <rFont val="HGS明朝B"/>
        <family val="1"/>
        <charset val="128"/>
      </rPr>
      <t>　１５時～１５時３０分　　府立 今宮工科高校　</t>
    </r>
    <rPh sb="6" eb="7">
      <t>ツチ</t>
    </rPh>
    <rPh sb="18" eb="19">
      <t>フン</t>
    </rPh>
    <rPh sb="21" eb="23">
      <t>フリツ</t>
    </rPh>
    <rPh sb="24" eb="26">
      <t>イマミヤ</t>
    </rPh>
    <rPh sb="26" eb="28">
      <t>コウカ</t>
    </rPh>
    <rPh sb="28" eb="30">
      <t>コウコウ</t>
    </rPh>
    <phoneticPr fontId="4"/>
  </si>
  <si>
    <r>
      <t>※追加登録のメール送信は</t>
    </r>
    <r>
      <rPr>
        <sz val="9"/>
        <color indexed="10"/>
        <rFont val="HGS明朝B"/>
        <family val="1"/>
        <charset val="128"/>
      </rPr>
      <t>６月１６日（金）</t>
    </r>
    <r>
      <rPr>
        <sz val="9"/>
        <rFont val="HGS明朝B"/>
        <family val="1"/>
        <charset val="128"/>
      </rPr>
      <t>まで</t>
    </r>
    <rPh sb="1" eb="3">
      <t>ツイカ</t>
    </rPh>
    <rPh sb="3" eb="5">
      <t>トウロク</t>
    </rPh>
    <rPh sb="9" eb="11">
      <t>ソウシン</t>
    </rPh>
    <rPh sb="13" eb="14">
      <t>ツキ</t>
    </rPh>
    <rPh sb="16" eb="17">
      <t>ニチ</t>
    </rPh>
    <rPh sb="18" eb="19">
      <t>キン</t>
    </rPh>
    <phoneticPr fontId="4"/>
  </si>
  <si>
    <t>4/1ﾔﾝﾏｰﾌｨｰﾙﾄﾞ長居</t>
    <phoneticPr fontId="2"/>
  </si>
  <si>
    <t>３月１６日（木）～　　３月２２日（水）</t>
    <rPh sb="1" eb="2">
      <t>ガツ</t>
    </rPh>
    <rPh sb="4" eb="5">
      <t>ヒ</t>
    </rPh>
    <rPh sb="6" eb="7">
      <t>キ</t>
    </rPh>
    <rPh sb="12" eb="13">
      <t>ガツ</t>
    </rPh>
    <rPh sb="15" eb="16">
      <t>ニチ</t>
    </rPh>
    <rPh sb="17" eb="18">
      <t>ミズ</t>
    </rPh>
    <phoneticPr fontId="4"/>
  </si>
  <si>
    <t>３月２５日（土）　　</t>
    <rPh sb="4" eb="5">
      <t>ヒ</t>
    </rPh>
    <rPh sb="6" eb="7">
      <t>ド</t>
    </rPh>
    <phoneticPr fontId="4"/>
  </si>
  <si>
    <t>4/15･16ﾔﾝﾏｰﾌｨｰﾙﾄﾞ長居</t>
    <phoneticPr fontId="2"/>
  </si>
  <si>
    <t>4/29　ﾔﾝﾏｰﾌｨｰﾙﾄﾞ長居</t>
    <phoneticPr fontId="2"/>
  </si>
  <si>
    <t>４月６日（木）～　　　　　　　４月１２日（水）</t>
    <rPh sb="1" eb="2">
      <t>ガツ</t>
    </rPh>
    <rPh sb="3" eb="4">
      <t>ヒ</t>
    </rPh>
    <rPh sb="5" eb="6">
      <t>モク</t>
    </rPh>
    <rPh sb="16" eb="17">
      <t>ガツ</t>
    </rPh>
    <rPh sb="19" eb="20">
      <t>ニチ</t>
    </rPh>
    <rPh sb="21" eb="22">
      <t>スイ</t>
    </rPh>
    <phoneticPr fontId="4"/>
  </si>
  <si>
    <t>４月１５日（土）</t>
    <rPh sb="6" eb="7">
      <t>ド</t>
    </rPh>
    <phoneticPr fontId="4"/>
  </si>
  <si>
    <t>4月1８日(火)今宮工科高校 17時～17時30分                           (注)希望の学校は4/15に用紙提出､WEBは4/17 17時まで</t>
    <rPh sb="1" eb="2">
      <t>ガツ</t>
    </rPh>
    <rPh sb="4" eb="5">
      <t>ヒ</t>
    </rPh>
    <rPh sb="6" eb="7">
      <t>カ</t>
    </rPh>
    <rPh sb="8" eb="10">
      <t>イマミヤ</t>
    </rPh>
    <rPh sb="10" eb="11">
      <t>コウ</t>
    </rPh>
    <rPh sb="11" eb="12">
      <t>カ</t>
    </rPh>
    <rPh sb="12" eb="14">
      <t>コウコウ</t>
    </rPh>
    <rPh sb="17" eb="18">
      <t>ジ</t>
    </rPh>
    <rPh sb="21" eb="22">
      <t>ジ</t>
    </rPh>
    <rPh sb="24" eb="25">
      <t>フン</t>
    </rPh>
    <rPh sb="53" eb="54">
      <t>チュウ</t>
    </rPh>
    <rPh sb="55" eb="57">
      <t>キボウ</t>
    </rPh>
    <rPh sb="58" eb="59">
      <t>ガク</t>
    </rPh>
    <rPh sb="59" eb="60">
      <t>コウ</t>
    </rPh>
    <rPh sb="66" eb="68">
      <t>ヨウシ</t>
    </rPh>
    <rPh sb="68" eb="70">
      <t>テイシュツ</t>
    </rPh>
    <rPh sb="82" eb="83">
      <t>ジ</t>
    </rPh>
    <phoneticPr fontId="4"/>
  </si>
  <si>
    <t>5/26･27･28ﾔﾝﾏｰﾌｨｰﾙﾄﾞ長居</t>
    <phoneticPr fontId="4"/>
  </si>
  <si>
    <t>６月２２日（木）～　　　　　　　６月２８日（水）</t>
    <rPh sb="1" eb="2">
      <t>ガツ</t>
    </rPh>
    <rPh sb="4" eb="5">
      <t>ヒ</t>
    </rPh>
    <rPh sb="6" eb="7">
      <t>モク</t>
    </rPh>
    <rPh sb="17" eb="18">
      <t>ガツ</t>
    </rPh>
    <rPh sb="20" eb="21">
      <t>ニチ</t>
    </rPh>
    <rPh sb="22" eb="23">
      <t>スイ</t>
    </rPh>
    <phoneticPr fontId="4"/>
  </si>
  <si>
    <t>７月１日（土）　　</t>
    <rPh sb="3" eb="4">
      <t>ヒ</t>
    </rPh>
    <rPh sb="5" eb="6">
      <t>ド</t>
    </rPh>
    <phoneticPr fontId="4"/>
  </si>
  <si>
    <t>7/15･16 ﾔﾝﾏｰﾌｨｰﾙﾄﾞ長居</t>
    <phoneticPr fontId="4"/>
  </si>
  <si>
    <t>7/22･23 ﾔﾝﾏｰﾌｨｰﾙﾄﾞ長居</t>
    <phoneticPr fontId="4"/>
  </si>
  <si>
    <t>７月６日（木）～　　　　　７月1２日（水）</t>
    <rPh sb="1" eb="2">
      <t>ガツ</t>
    </rPh>
    <rPh sb="3" eb="4">
      <t>ヒ</t>
    </rPh>
    <rPh sb="5" eb="6">
      <t>モク</t>
    </rPh>
    <rPh sb="14" eb="15">
      <t>ガツ</t>
    </rPh>
    <rPh sb="17" eb="18">
      <t>ニチ</t>
    </rPh>
    <rPh sb="19" eb="20">
      <t>スイ</t>
    </rPh>
    <phoneticPr fontId="4"/>
  </si>
  <si>
    <t>７月１５日（土）　　</t>
    <rPh sb="4" eb="5">
      <t>ヒ</t>
    </rPh>
    <rPh sb="6" eb="7">
      <t>ツチ</t>
    </rPh>
    <phoneticPr fontId="4"/>
  </si>
  <si>
    <t>7/31  ﾔﾝﾏｰﾌｨｰﾙﾄﾞ長居</t>
    <phoneticPr fontId="4"/>
  </si>
  <si>
    <t>8/15･16･17ﾔﾝﾏｰﾌｨｰﾙﾄﾞ長居</t>
    <phoneticPr fontId="4"/>
  </si>
  <si>
    <t>８月３１日（木）～　　　　　　　９月６日（水）</t>
    <rPh sb="1" eb="2">
      <t>ガツ</t>
    </rPh>
    <rPh sb="4" eb="5">
      <t>ヒ</t>
    </rPh>
    <rPh sb="6" eb="7">
      <t>モク</t>
    </rPh>
    <rPh sb="17" eb="18">
      <t>ガツ</t>
    </rPh>
    <rPh sb="19" eb="20">
      <t>ニチ</t>
    </rPh>
    <rPh sb="21" eb="22">
      <t>スイ</t>
    </rPh>
    <phoneticPr fontId="4"/>
  </si>
  <si>
    <t>９月９日（土）　　</t>
    <rPh sb="3" eb="4">
      <t>ヒ</t>
    </rPh>
    <rPh sb="5" eb="6">
      <t>ド</t>
    </rPh>
    <phoneticPr fontId="4"/>
  </si>
  <si>
    <t>１０月１２日（木）～　　　　　１０月１８日（水）</t>
    <rPh sb="2" eb="3">
      <t>ガツ</t>
    </rPh>
    <rPh sb="5" eb="6">
      <t>ヒ</t>
    </rPh>
    <rPh sb="7" eb="8">
      <t>モク</t>
    </rPh>
    <rPh sb="17" eb="18">
      <t>ガツ</t>
    </rPh>
    <rPh sb="20" eb="21">
      <t>ニチ</t>
    </rPh>
    <rPh sb="22" eb="23">
      <t>スイ</t>
    </rPh>
    <phoneticPr fontId="4"/>
  </si>
  <si>
    <t>１０月２１日（土）　　</t>
    <rPh sb="5" eb="6">
      <t>ヒ</t>
    </rPh>
    <rPh sb="7" eb="8">
      <t>ツチ</t>
    </rPh>
    <phoneticPr fontId="4"/>
  </si>
  <si>
    <t>11/11･12　金岡</t>
    <rPh sb="9" eb="11">
      <t>カナオカ</t>
    </rPh>
    <phoneticPr fontId="4"/>
  </si>
  <si>
    <t>令和５年４月１日(土)</t>
    <rPh sb="0" eb="2">
      <t>レイワ</t>
    </rPh>
    <rPh sb="9" eb="10">
      <t>ド</t>
    </rPh>
    <phoneticPr fontId="4"/>
  </si>
  <si>
    <t>＊令和５年度の新ナンバーで申し込むこと</t>
    <rPh sb="1" eb="3">
      <t>レイワ</t>
    </rPh>
    <rPh sb="4" eb="6">
      <t>ネンド</t>
    </rPh>
    <rPh sb="6" eb="8">
      <t>ヘイネンド</t>
    </rPh>
    <rPh sb="7" eb="8">
      <t>シン</t>
    </rPh>
    <rPh sb="13" eb="14">
      <t>モウ</t>
    </rPh>
    <rPh sb="15" eb="16">
      <t>コ</t>
    </rPh>
    <phoneticPr fontId="17"/>
  </si>
  <si>
    <t>1組あたり</t>
    <rPh sb="1" eb="2">
      <t>クミ</t>
    </rPh>
    <phoneticPr fontId="20"/>
  </si>
  <si>
    <t>×組数</t>
    <rPh sb="1" eb="2">
      <t>クミ</t>
    </rPh>
    <rPh sb="2" eb="3">
      <t>スウ</t>
    </rPh>
    <phoneticPr fontId="20"/>
  </si>
  <si>
    <t>所要時間</t>
    <rPh sb="0" eb="2">
      <t>ショヨウ</t>
    </rPh>
    <rPh sb="2" eb="4">
      <t>ジカン</t>
    </rPh>
    <phoneticPr fontId="20"/>
  </si>
  <si>
    <t>全組数</t>
    <rPh sb="0" eb="1">
      <t>ゼン</t>
    </rPh>
    <rPh sb="1" eb="3">
      <t>クミスウ</t>
    </rPh>
    <phoneticPr fontId="20"/>
  </si>
  <si>
    <t>参加人数</t>
    <rPh sb="0" eb="2">
      <t>サンカ</t>
    </rPh>
    <rPh sb="2" eb="4">
      <t>ニンズウ</t>
    </rPh>
    <phoneticPr fontId="20"/>
  </si>
  <si>
    <t>一次招集完了</t>
    <rPh sb="0" eb="2">
      <t>イチジ</t>
    </rPh>
    <rPh sb="2" eb="4">
      <t>ショウシュウ</t>
    </rPh>
    <rPh sb="4" eb="6">
      <t>カンリョウ</t>
    </rPh>
    <phoneticPr fontId="20"/>
  </si>
  <si>
    <t>二次招集開始</t>
    <rPh sb="0" eb="2">
      <t>ニジ</t>
    </rPh>
    <rPh sb="2" eb="4">
      <t>ショウシュウ</t>
    </rPh>
    <rPh sb="4" eb="6">
      <t>カイシ</t>
    </rPh>
    <phoneticPr fontId="20"/>
  </si>
  <si>
    <t>二次招集完了</t>
    <rPh sb="0" eb="2">
      <t>ニジ</t>
    </rPh>
    <rPh sb="2" eb="4">
      <t>ショウシュウ</t>
    </rPh>
    <rPh sb="4" eb="6">
      <t>カンリョウ</t>
    </rPh>
    <phoneticPr fontId="20"/>
  </si>
  <si>
    <t>～</t>
    <phoneticPr fontId="20"/>
  </si>
  <si>
    <t>～</t>
    <phoneticPr fontId="20"/>
  </si>
  <si>
    <t>～</t>
    <phoneticPr fontId="20"/>
  </si>
  <si>
    <t>～</t>
    <phoneticPr fontId="20"/>
  </si>
  <si>
    <t>100ｍ</t>
    <phoneticPr fontId="20"/>
  </si>
  <si>
    <t>１・２</t>
  </si>
  <si>
    <t>男4人</t>
    <rPh sb="0" eb="1">
      <t>オトコ</t>
    </rPh>
    <rPh sb="2" eb="3">
      <t>ニン</t>
    </rPh>
    <phoneticPr fontId="20"/>
  </si>
  <si>
    <t>女6人</t>
    <rPh sb="0" eb="1">
      <t>オンナ</t>
    </rPh>
    <rPh sb="2" eb="3">
      <t>ニン</t>
    </rPh>
    <phoneticPr fontId="20"/>
  </si>
  <si>
    <t>男  17人</t>
    <rPh sb="0" eb="1">
      <t>オトコ</t>
    </rPh>
    <rPh sb="5" eb="6">
      <t>ニン</t>
    </rPh>
    <phoneticPr fontId="20"/>
  </si>
  <si>
    <t>女　15人</t>
    <rPh sb="0" eb="1">
      <t>オンナ</t>
    </rPh>
    <rPh sb="4" eb="5">
      <t>ニン</t>
    </rPh>
    <phoneticPr fontId="20"/>
  </si>
  <si>
    <t>令和５年４月１５日（土）・１６日（日）</t>
    <rPh sb="0" eb="2">
      <t>レイワ</t>
    </rPh>
    <rPh sb="15" eb="16">
      <t>ヒ</t>
    </rPh>
    <phoneticPr fontId="4"/>
  </si>
  <si>
    <t>・　３月１６日（木）～３月２２日（水）の間に</t>
    <rPh sb="3" eb="4">
      <t>ガツ</t>
    </rPh>
    <rPh sb="6" eb="7">
      <t>ニチ</t>
    </rPh>
    <rPh sb="8" eb="9">
      <t>キ</t>
    </rPh>
    <rPh sb="12" eb="13">
      <t>ガツ</t>
    </rPh>
    <rPh sb="15" eb="16">
      <t>ヒ</t>
    </rPh>
    <rPh sb="17" eb="18">
      <t>ミズ</t>
    </rPh>
    <rPh sb="20" eb="21">
      <t>カン</t>
    </rPh>
    <phoneticPr fontId="4"/>
  </si>
  <si>
    <t>1500ｍ</t>
    <phoneticPr fontId="20"/>
  </si>
  <si>
    <t>～</t>
    <phoneticPr fontId="20"/>
  </si>
  <si>
    <t>100ｍ</t>
    <phoneticPr fontId="20"/>
  </si>
  <si>
    <t>100ｍ</t>
    <phoneticPr fontId="20"/>
  </si>
  <si>
    <t>～</t>
    <phoneticPr fontId="20"/>
  </si>
  <si>
    <t>400ｍ</t>
    <phoneticPr fontId="20"/>
  </si>
  <si>
    <t>100ｍH</t>
    <phoneticPr fontId="20"/>
  </si>
  <si>
    <t>110ｍH</t>
    <phoneticPr fontId="20"/>
  </si>
  <si>
    <t>1500ｍ</t>
    <phoneticPr fontId="20"/>
  </si>
  <si>
    <t>16人</t>
    <rPh sb="2" eb="3">
      <t>ニン</t>
    </rPh>
    <phoneticPr fontId="20"/>
  </si>
  <si>
    <t>4×100ｍR</t>
    <phoneticPr fontId="20"/>
  </si>
  <si>
    <t>1・2</t>
    <phoneticPr fontId="20"/>
  </si>
  <si>
    <t>6人/6人</t>
    <rPh sb="1" eb="2">
      <t>ニン</t>
    </rPh>
    <rPh sb="4" eb="5">
      <t>ニン</t>
    </rPh>
    <phoneticPr fontId="20"/>
  </si>
  <si>
    <t>全組数</t>
    <rPh sb="0" eb="1">
      <t>ゼン</t>
    </rPh>
    <rPh sb="1" eb="2">
      <t>クミ</t>
    </rPh>
    <rPh sb="2" eb="3">
      <t>スウ</t>
    </rPh>
    <phoneticPr fontId="20"/>
  </si>
  <si>
    <t>5000ｍＷ</t>
    <phoneticPr fontId="20"/>
  </si>
  <si>
    <t>9人/8人</t>
    <rPh sb="1" eb="2">
      <t>ニン</t>
    </rPh>
    <rPh sb="4" eb="5">
      <t>ニン</t>
    </rPh>
    <phoneticPr fontId="20"/>
  </si>
  <si>
    <t>200ｍ</t>
    <phoneticPr fontId="20"/>
  </si>
  <si>
    <t>200ｍ</t>
    <phoneticPr fontId="20"/>
  </si>
  <si>
    <t>～</t>
    <phoneticPr fontId="20"/>
  </si>
  <si>
    <t>200ｍ</t>
    <phoneticPr fontId="20"/>
  </si>
  <si>
    <t>～</t>
    <phoneticPr fontId="20"/>
  </si>
  <si>
    <t>800ｍ</t>
    <phoneticPr fontId="20"/>
  </si>
  <si>
    <t>400ｍH</t>
    <phoneticPr fontId="20"/>
  </si>
  <si>
    <t>3000ｍ</t>
    <phoneticPr fontId="20"/>
  </si>
  <si>
    <t>5000ｍ</t>
    <phoneticPr fontId="20"/>
  </si>
  <si>
    <t>4×400ｍR</t>
    <phoneticPr fontId="20"/>
  </si>
  <si>
    <t>4×400ｍR</t>
    <phoneticPr fontId="20"/>
  </si>
  <si>
    <t>4×400ｍR</t>
    <phoneticPr fontId="20"/>
  </si>
  <si>
    <t>1・2</t>
    <phoneticPr fontId="20"/>
  </si>
  <si>
    <r>
      <t>1・</t>
    </r>
    <r>
      <rPr>
        <sz val="11"/>
        <color theme="1"/>
        <rFont val="游ゴシック"/>
        <family val="2"/>
        <charset val="128"/>
        <scheme val="minor"/>
      </rPr>
      <t>2</t>
    </r>
    <phoneticPr fontId="20"/>
  </si>
  <si>
    <t>１ ． 主</t>
  </si>
  <si>
    <t>催</t>
  </si>
  <si>
    <t>大阪・奈良・和歌山陸上競技協会  大阪・奈良・和歌山高体連陸上競技専門部</t>
    <phoneticPr fontId="20"/>
  </si>
  <si>
    <t>２ ． 主</t>
  </si>
  <si>
    <t>管</t>
  </si>
  <si>
    <t>公益財団法人 大阪陸上競技協会 　大阪高体連陸上競技専門部</t>
    <rPh sb="0" eb="2">
      <t>コウエキ</t>
    </rPh>
    <rPh sb="17" eb="19">
      <t>オオサカ</t>
    </rPh>
    <rPh sb="19" eb="20">
      <t>ダカ</t>
    </rPh>
    <phoneticPr fontId="20"/>
  </si>
  <si>
    <t>３ ． 期</t>
  </si>
  <si>
    <t>日</t>
  </si>
  <si>
    <t>令和５年４月２９日（土・祝）  競技開始 ９：３０</t>
    <rPh sb="0" eb="2">
      <t>レイワ</t>
    </rPh>
    <rPh sb="10" eb="11">
      <t>ド</t>
    </rPh>
    <phoneticPr fontId="20"/>
  </si>
  <si>
    <t>４ ． 場</t>
  </si>
  <si>
    <t>所</t>
  </si>
  <si>
    <t>ヤンマーフィールド長居　〒546-0034大阪市東住吉区長居公園1‐1　TEL 06‐6691‐2500　　　</t>
    <rPh sb="9" eb="11">
      <t>ナガイ</t>
    </rPh>
    <phoneticPr fontId="20"/>
  </si>
  <si>
    <t>５ ． 種</t>
  </si>
  <si>
    <t>目</t>
  </si>
  <si>
    <t>男子(２０種目)</t>
    <phoneticPr fontId="20"/>
  </si>
  <si>
    <t>100m､200m､400m､800m､1500m､5000m､110mH､400mH､3000mSC､5000mW､4×100m､4×400m</t>
  </si>
  <si>
    <t>100m､200m､400m､800m､1500m､3000m､100mH､400mH､5000mW､4×100m､4×400m</t>
  </si>
  <si>
    <t xml:space="preserve">６ ． 競    技   </t>
    <phoneticPr fontId="20"/>
  </si>
  <si>
    <t>３，４地区からの種目別参加人数は以下の通りとする。また複数組ある場合はタイムレースとする</t>
    <rPh sb="8" eb="11">
      <t>シュモクベツ</t>
    </rPh>
    <rPh sb="11" eb="13">
      <t>サンカ</t>
    </rPh>
    <rPh sb="13" eb="15">
      <t>ニンズウ</t>
    </rPh>
    <rPh sb="16" eb="18">
      <t>イカ</t>
    </rPh>
    <rPh sb="19" eb="20">
      <t>トオ</t>
    </rPh>
    <rPh sb="27" eb="29">
      <t>フクスウ</t>
    </rPh>
    <rPh sb="29" eb="30">
      <t>クミ</t>
    </rPh>
    <rPh sb="32" eb="34">
      <t>バアイ</t>
    </rPh>
    <phoneticPr fontId="20"/>
  </si>
  <si>
    <t>・トラック種目（100.200.400.800.110ｍH.100mH.400mH.4×100m.4×400m）は１２名(１２チーム）</t>
    <rPh sb="5" eb="7">
      <t>シュモク</t>
    </rPh>
    <rPh sb="59" eb="60">
      <t>メイ</t>
    </rPh>
    <phoneticPr fontId="20"/>
  </si>
  <si>
    <t>・長距離オープンレーン種目（1500.3000.5000.3000mSC）は１０名</t>
    <rPh sb="1" eb="4">
      <t>チョウキョリ</t>
    </rPh>
    <rPh sb="11" eb="13">
      <t>シュモク</t>
    </rPh>
    <rPh sb="40" eb="41">
      <t>メイ</t>
    </rPh>
    <phoneticPr fontId="20"/>
  </si>
  <si>
    <t>・フィールド種目は６名</t>
    <rPh sb="6" eb="8">
      <t>シュモク</t>
    </rPh>
    <rPh sb="10" eb="11">
      <t>メイ</t>
    </rPh>
    <phoneticPr fontId="20"/>
  </si>
  <si>
    <t>・競歩種目は男女混合レースで大阪8名、奈良4名、和歌山4名（男女比は各府県で選考）</t>
    <rPh sb="1" eb="3">
      <t>キョウホ</t>
    </rPh>
    <rPh sb="3" eb="5">
      <t>シュモク</t>
    </rPh>
    <rPh sb="6" eb="8">
      <t>ダンジョ</t>
    </rPh>
    <rPh sb="8" eb="10">
      <t>コンゴウ</t>
    </rPh>
    <rPh sb="14" eb="16">
      <t>オオサカ</t>
    </rPh>
    <rPh sb="17" eb="18">
      <t>メイ</t>
    </rPh>
    <rPh sb="19" eb="21">
      <t>ナラ</t>
    </rPh>
    <rPh sb="22" eb="23">
      <t>メイ</t>
    </rPh>
    <rPh sb="24" eb="27">
      <t>ワカヤマ</t>
    </rPh>
    <rPh sb="28" eb="29">
      <t>メイ</t>
    </rPh>
    <rPh sb="30" eb="32">
      <t>ダンジョ</t>
    </rPh>
    <rPh sb="32" eb="33">
      <t>ヒ</t>
    </rPh>
    <rPh sb="34" eb="37">
      <t>カクフケン</t>
    </rPh>
    <rPh sb="38" eb="40">
      <t>センコウ</t>
    </rPh>
    <phoneticPr fontId="20"/>
  </si>
  <si>
    <t xml:space="preserve">７ ． 表    彰   </t>
    <phoneticPr fontId="20"/>
  </si>
  <si>
    <t>８． 参加料　　個人700円、リレー１０００円</t>
    <rPh sb="3" eb="6">
      <t>サンカリョウ</t>
    </rPh>
    <rPh sb="8" eb="10">
      <t>コジン</t>
    </rPh>
    <rPh sb="13" eb="14">
      <t>エン</t>
    </rPh>
    <rPh sb="22" eb="23">
      <t>エン</t>
    </rPh>
    <phoneticPr fontId="20"/>
  </si>
  <si>
    <t>９．その他       アスリートビブスは各府県のものを用いること。 当日の選手変更は一切認めない。</t>
    <phoneticPr fontId="20"/>
  </si>
  <si>
    <t>1０．競技日程(案)</t>
    <phoneticPr fontId="20"/>
  </si>
  <si>
    <t>トラック競技</t>
  </si>
  <si>
    <t>投てき競技</t>
  </si>
  <si>
    <t>男女</t>
    <rPh sb="1" eb="2">
      <t>オンナ</t>
    </rPh>
    <phoneticPr fontId="20"/>
  </si>
  <si>
    <t>やり投</t>
    <phoneticPr fontId="20"/>
  </si>
  <si>
    <t>男女</t>
    <rPh sb="0" eb="1">
      <t>オトコ</t>
    </rPh>
    <phoneticPr fontId="20"/>
  </si>
  <si>
    <t>男女</t>
  </si>
  <si>
    <t>連絡先        〒 543－0016　大阪府大阪市天王寺区餌差町5－44</t>
    <rPh sb="22" eb="35">
      <t>オオサカフオオサカシテンノウジクエサシマチ</t>
    </rPh>
    <phoneticPr fontId="20"/>
  </si>
  <si>
    <t>　　　　　　明星高等学校　　宮井　健太</t>
    <rPh sb="6" eb="8">
      <t>メイセイ</t>
    </rPh>
    <rPh sb="8" eb="10">
      <t>コウトウ</t>
    </rPh>
    <rPh sb="10" eb="12">
      <t>ガッコウ</t>
    </rPh>
    <rPh sb="14" eb="16">
      <t>ミヤイ</t>
    </rPh>
    <rPh sb="17" eb="19">
      <t>ケンタ</t>
    </rPh>
    <phoneticPr fontId="20"/>
  </si>
  <si>
    <t>FAX　06-6761-6720</t>
    <phoneticPr fontId="20"/>
  </si>
  <si>
    <t>TEL　06-6761-5606</t>
    <phoneticPr fontId="20"/>
  </si>
  <si>
    <t>第２２回 阪奈和高等学校対抗陸上競技大会</t>
    <phoneticPr fontId="20"/>
  </si>
  <si>
    <t xml:space="preserve">走高跳、 棒高跳、 走幅跳、 三段跳、 砲丸投、 円盤投、 ハンマー投、 やり投 </t>
    <phoneticPr fontId="20"/>
  </si>
  <si>
    <t>女子(１９種目)</t>
    <phoneticPr fontId="20"/>
  </si>
  <si>
    <t>走高跳、棒高跳、走幅跳、三段跳、砲丸投、円盤投、ハンマー投、やり投</t>
    <phoneticPr fontId="20"/>
  </si>
  <si>
    <t>各種目３位まで表彰する。</t>
    <phoneticPr fontId="20"/>
  </si>
  <si>
    <t>５月４日（木）・５日（金）</t>
    <rPh sb="5" eb="6">
      <t>モク</t>
    </rPh>
    <rPh sb="11" eb="12">
      <t>キン</t>
    </rPh>
    <phoneticPr fontId="4"/>
  </si>
  <si>
    <t>４月６日（木）～１２日（水）の間に</t>
    <rPh sb="1" eb="2">
      <t>ガツ</t>
    </rPh>
    <rPh sb="3" eb="4">
      <t>ニチ</t>
    </rPh>
    <rPh sb="5" eb="6">
      <t>モク</t>
    </rPh>
    <rPh sb="10" eb="11">
      <t>ヒ</t>
    </rPh>
    <rPh sb="12" eb="13">
      <t>スイ</t>
    </rPh>
    <rPh sb="15" eb="16">
      <t>カン</t>
    </rPh>
    <phoneticPr fontId="4"/>
  </si>
  <si>
    <t>最終提出：4月１８日（火）　今宮工科高校　午後17時～17時30分</t>
    <rPh sb="0" eb="2">
      <t>サイシュウ</t>
    </rPh>
    <rPh sb="2" eb="4">
      <t>テイシュツ</t>
    </rPh>
    <rPh sb="6" eb="7">
      <t>ガツ</t>
    </rPh>
    <rPh sb="9" eb="10">
      <t>ヒ</t>
    </rPh>
    <rPh sb="11" eb="12">
      <t>カ</t>
    </rPh>
    <rPh sb="21" eb="23">
      <t>ゴゴ</t>
    </rPh>
    <rPh sb="25" eb="26">
      <t>ジ</t>
    </rPh>
    <rPh sb="29" eb="30">
      <t>ジ</t>
    </rPh>
    <rPh sb="32" eb="33">
      <t>フン</t>
    </rPh>
    <phoneticPr fontId="4"/>
  </si>
  <si>
    <t>※4/1８に申込みを希望する学校は、高体連ホームページより申込み</t>
    <rPh sb="6" eb="8">
      <t>モウシコ</t>
    </rPh>
    <rPh sb="10" eb="12">
      <t>キボウ</t>
    </rPh>
    <rPh sb="14" eb="16">
      <t>ガッコウ</t>
    </rPh>
    <rPh sb="18" eb="19">
      <t>コウ</t>
    </rPh>
    <rPh sb="19" eb="20">
      <t>カラダ</t>
    </rPh>
    <rPh sb="20" eb="21">
      <t>レン</t>
    </rPh>
    <rPh sb="29" eb="31">
      <t>モウシコ</t>
    </rPh>
    <phoneticPr fontId="4"/>
  </si>
  <si>
    <t>４月１５日（土）</t>
    <rPh sb="4" eb="5">
      <t>ヒ</t>
    </rPh>
    <rPh sb="6" eb="7">
      <t>ド</t>
    </rPh>
    <phoneticPr fontId="4"/>
  </si>
  <si>
    <t>　用紙をダウンロード、記入したものを4/15（土）に提出した上で、</t>
    <rPh sb="11" eb="13">
      <t>キニュウ</t>
    </rPh>
    <rPh sb="23" eb="24">
      <t>ド</t>
    </rPh>
    <rPh sb="26" eb="28">
      <t>テイシュツ</t>
    </rPh>
    <rPh sb="30" eb="31">
      <t>ウエ</t>
    </rPh>
    <phoneticPr fontId="4"/>
  </si>
  <si>
    <t>　4/17（月）17時までにWEB申込みを完了して下さい。</t>
    <rPh sb="6" eb="7">
      <t>ツキ</t>
    </rPh>
    <rPh sb="10" eb="11">
      <t>ジ</t>
    </rPh>
    <rPh sb="17" eb="19">
      <t>モウシコ</t>
    </rPh>
    <rPh sb="21" eb="23">
      <t>カンリョウ</t>
    </rPh>
    <rPh sb="25" eb="26">
      <t>クダ</t>
    </rPh>
    <phoneticPr fontId="4"/>
  </si>
  <si>
    <t>ｼｰﾄﾞ</t>
    <phoneticPr fontId="20"/>
  </si>
  <si>
    <t>～</t>
    <phoneticPr fontId="20"/>
  </si>
  <si>
    <t>～</t>
    <phoneticPr fontId="20"/>
  </si>
  <si>
    <t>～</t>
    <phoneticPr fontId="20"/>
  </si>
  <si>
    <t>～</t>
    <phoneticPr fontId="20"/>
  </si>
  <si>
    <t>3000ｍSC</t>
    <phoneticPr fontId="20"/>
  </si>
  <si>
    <t>～</t>
    <phoneticPr fontId="20"/>
  </si>
  <si>
    <t>ｼｰﾄﾞ</t>
  </si>
  <si>
    <t>男女</t>
    <rPh sb="0" eb="2">
      <t>ダンジョオンナ</t>
    </rPh>
    <phoneticPr fontId="20"/>
  </si>
  <si>
    <t>8/13</t>
    <phoneticPr fontId="20"/>
  </si>
  <si>
    <t>～</t>
    <phoneticPr fontId="20"/>
  </si>
  <si>
    <t>5000ｍ</t>
    <phoneticPr fontId="20"/>
  </si>
  <si>
    <t>　　　　　　　　高等学校　　　　　　　　　　　　　　　　　　　　　　　　</t>
    <phoneticPr fontId="4"/>
  </si>
  <si>
    <t>陸上競技部顧問様</t>
  </si>
  <si>
    <t>大阪高体連陸上競技専門部</t>
    <rPh sb="9" eb="11">
      <t>センモン</t>
    </rPh>
    <phoneticPr fontId="4"/>
  </si>
  <si>
    <t>部  　長 　溝端　茂樹</t>
    <rPh sb="0" eb="1">
      <t>ブ</t>
    </rPh>
    <rPh sb="7" eb="9">
      <t>ミゾバタ</t>
    </rPh>
    <rPh sb="10" eb="12">
      <t>シゲキ</t>
    </rPh>
    <phoneticPr fontId="4"/>
  </si>
  <si>
    <t>委 員 長 　藤原　智美</t>
    <rPh sb="7" eb="9">
      <t>フジワラ</t>
    </rPh>
    <rPh sb="10" eb="12">
      <t>トモミ</t>
    </rPh>
    <phoneticPr fontId="4"/>
  </si>
  <si>
    <t>(公印略)</t>
    <phoneticPr fontId="4"/>
  </si>
  <si>
    <t xml:space="preserve">                        陸上競技部顧問様  </t>
    <phoneticPr fontId="2"/>
  </si>
  <si>
    <t>　　　　　　　　高等学校　　　　　　　　　　　　　　　　　　　　　　　　</t>
    <phoneticPr fontId="4"/>
  </si>
  <si>
    <t xml:space="preserve">                        陸上競技部顧問様</t>
    <phoneticPr fontId="2"/>
  </si>
  <si>
    <t>大阪高体陸発第　３号</t>
    <rPh sb="1" eb="2">
      <t>サカ</t>
    </rPh>
    <rPh sb="5" eb="6">
      <t>ハツ</t>
    </rPh>
    <phoneticPr fontId="4"/>
  </si>
  <si>
    <t>令和５年　４月　１日</t>
    <rPh sb="0" eb="2">
      <t>レイワ</t>
    </rPh>
    <rPh sb="3" eb="4">
      <t>ネン</t>
    </rPh>
    <rPh sb="6" eb="7">
      <t>ガツ</t>
    </rPh>
    <rPh sb="9" eb="10">
      <t>ヒ</t>
    </rPh>
    <phoneticPr fontId="4"/>
  </si>
  <si>
    <t>3月１６日（木）～ ２２日（水）の間に</t>
    <rPh sb="1" eb="2">
      <t>ガツ</t>
    </rPh>
    <rPh sb="4" eb="5">
      <t>ニチ</t>
    </rPh>
    <rPh sb="6" eb="7">
      <t>キ</t>
    </rPh>
    <rPh sb="12" eb="13">
      <t>ヒ</t>
    </rPh>
    <rPh sb="14" eb="15">
      <t>スイ</t>
    </rPh>
    <rPh sb="17" eb="18">
      <t>カン</t>
    </rPh>
    <phoneticPr fontId="4"/>
  </si>
  <si>
    <t>３月２５日（土）　　</t>
    <rPh sb="4" eb="5">
      <t>ヒ</t>
    </rPh>
    <rPh sb="6" eb="7">
      <t>ツチ</t>
    </rPh>
    <phoneticPr fontId="4"/>
  </si>
  <si>
    <t>大阪高体陸発第　４号</t>
    <rPh sb="1" eb="2">
      <t>サカ</t>
    </rPh>
    <rPh sb="5" eb="6">
      <t>ハツ</t>
    </rPh>
    <phoneticPr fontId="4"/>
  </si>
  <si>
    <t xml:space="preserve">    大阪高体陸発第　５号</t>
    <rPh sb="5" eb="6">
      <t>サカ</t>
    </rPh>
    <rPh sb="9" eb="10">
      <t>ハツ</t>
    </rPh>
    <phoneticPr fontId="4"/>
  </si>
  <si>
    <t>大阪高体陸発第　６号</t>
    <rPh sb="1" eb="2">
      <t>サカ</t>
    </rPh>
    <rPh sb="5" eb="6">
      <t>ハツ</t>
    </rPh>
    <phoneticPr fontId="4"/>
  </si>
  <si>
    <t>WEB申込なし、Mailで添付された参加選手一覧表に新ナンバーを記入、校長印を押印し提出</t>
    <rPh sb="3" eb="5">
      <t>モウシコミ</t>
    </rPh>
    <rPh sb="13" eb="15">
      <t>テンプ</t>
    </rPh>
    <rPh sb="18" eb="20">
      <t>サンカ</t>
    </rPh>
    <rPh sb="20" eb="22">
      <t>センシュ</t>
    </rPh>
    <rPh sb="22" eb="25">
      <t>イチランヒョウ</t>
    </rPh>
    <rPh sb="24" eb="25">
      <t>ヒョウ</t>
    </rPh>
    <rPh sb="26" eb="27">
      <t>シン</t>
    </rPh>
    <rPh sb="32" eb="34">
      <t>キニュウ</t>
    </rPh>
    <rPh sb="35" eb="38">
      <t>コウチョウイン</t>
    </rPh>
    <rPh sb="39" eb="41">
      <t>オウイン</t>
    </rPh>
    <rPh sb="42" eb="44">
      <t>テイシュツ</t>
    </rPh>
    <phoneticPr fontId="4"/>
  </si>
  <si>
    <r>
      <rPr>
        <sz val="10.5"/>
        <color rgb="FFFF0000"/>
        <rFont val="HGS明朝B"/>
        <family val="1"/>
        <charset val="128"/>
      </rPr>
      <t>JAAF登録３月８日（水）13時よりログイン可能。</t>
    </r>
    <r>
      <rPr>
        <sz val="10.5"/>
        <rFont val="HGS明朝B"/>
        <family val="1"/>
        <charset val="128"/>
      </rPr>
      <t>登録男女別部員数を地区総務にメール送信　ｱｽﾘｰﾄﾋﾞﾌﾞｽﾅﾝﾊﾞｰ取得、JAAFに選手情報と共に登録、地区総務がJAAF登録を承認、選手登録料を支払うことで登録完了。</t>
    </r>
    <rPh sb="7" eb="8">
      <t>ツキ</t>
    </rPh>
    <rPh sb="9" eb="10">
      <t>ニチ</t>
    </rPh>
    <rPh sb="11" eb="12">
      <t>スイ</t>
    </rPh>
    <rPh sb="15" eb="16">
      <t>ジ</t>
    </rPh>
    <rPh sb="22" eb="24">
      <t>カノウ</t>
    </rPh>
    <rPh sb="25" eb="27">
      <t>トウロク</t>
    </rPh>
    <rPh sb="27" eb="30">
      <t>ダンジョベツ</t>
    </rPh>
    <rPh sb="32" eb="33">
      <t>スウ</t>
    </rPh>
    <rPh sb="34" eb="36">
      <t>チク</t>
    </rPh>
    <rPh sb="36" eb="38">
      <t>ソウム</t>
    </rPh>
    <rPh sb="42" eb="44">
      <t>ソウシン</t>
    </rPh>
    <rPh sb="68" eb="70">
      <t>センシュ</t>
    </rPh>
    <rPh sb="70" eb="72">
      <t>ジョウホウ</t>
    </rPh>
    <rPh sb="73" eb="74">
      <t>トモ</t>
    </rPh>
    <rPh sb="78" eb="80">
      <t>チク</t>
    </rPh>
    <rPh sb="80" eb="82">
      <t>ソウム</t>
    </rPh>
    <rPh sb="87" eb="89">
      <t>トウロク</t>
    </rPh>
    <rPh sb="90" eb="92">
      <t>ショウニン</t>
    </rPh>
    <rPh sb="105" eb="107">
      <t>トウロク</t>
    </rPh>
    <rPh sb="107" eb="109">
      <t>カンリョウ</t>
    </rPh>
    <phoneticPr fontId="4"/>
  </si>
  <si>
    <t>競　技　日　程（参考）</t>
    <rPh sb="0" eb="1">
      <t>セリ</t>
    </rPh>
    <rPh sb="2" eb="3">
      <t>ワザ</t>
    </rPh>
    <rPh sb="4" eb="5">
      <t>ヒ</t>
    </rPh>
    <rPh sb="6" eb="7">
      <t>ホド</t>
    </rPh>
    <rPh sb="8" eb="10">
      <t>サンコウ</t>
    </rPh>
    <phoneticPr fontId="20"/>
  </si>
  <si>
    <t>4月1日（土）</t>
    <rPh sb="1" eb="2">
      <t>ガツ</t>
    </rPh>
    <rPh sb="3" eb="4">
      <t>ヒ</t>
    </rPh>
    <rPh sb="5" eb="6">
      <t>ド</t>
    </rPh>
    <phoneticPr fontId="2"/>
  </si>
  <si>
    <t>競　技　日　程　（参考）</t>
    <rPh sb="0" eb="1">
      <t>セリ</t>
    </rPh>
    <rPh sb="2" eb="3">
      <t>ワザ</t>
    </rPh>
    <rPh sb="4" eb="5">
      <t>ヒ</t>
    </rPh>
    <rPh sb="6" eb="7">
      <t>ホド</t>
    </rPh>
    <rPh sb="9" eb="11">
      <t>サンコウ</t>
    </rPh>
    <phoneticPr fontId="20"/>
  </si>
  <si>
    <t>４月１５日（土）</t>
    <rPh sb="1" eb="2">
      <t>ガツ</t>
    </rPh>
    <rPh sb="4" eb="5">
      <t>ニチ</t>
    </rPh>
    <rPh sb="6" eb="7">
      <t>ツチ</t>
    </rPh>
    <phoneticPr fontId="20"/>
  </si>
  <si>
    <t>４月１６日（日）</t>
    <rPh sb="1" eb="2">
      <t>ガツ</t>
    </rPh>
    <rPh sb="4" eb="5">
      <t>ニチ</t>
    </rPh>
    <rPh sb="6" eb="7">
      <t>ニチ</t>
    </rPh>
    <phoneticPr fontId="20"/>
  </si>
  <si>
    <t>競　技　日　程（参考）</t>
    <rPh sb="0" eb="1">
      <t>セリ</t>
    </rPh>
    <rPh sb="2" eb="3">
      <t>ワザ</t>
    </rPh>
    <rPh sb="4" eb="5">
      <t>ニチ</t>
    </rPh>
    <rPh sb="6" eb="7">
      <t>テイ</t>
    </rPh>
    <rPh sb="8" eb="10">
      <t>サンコウ</t>
    </rPh>
    <phoneticPr fontId="20"/>
  </si>
  <si>
    <t>５月４日（木）</t>
    <rPh sb="1" eb="2">
      <t>ガツ</t>
    </rPh>
    <rPh sb="3" eb="4">
      <t>ニチ</t>
    </rPh>
    <rPh sb="5" eb="6">
      <t>モク</t>
    </rPh>
    <phoneticPr fontId="33"/>
  </si>
  <si>
    <t>５月５日（金）</t>
    <rPh sb="1" eb="2">
      <t>ガツ</t>
    </rPh>
    <rPh sb="3" eb="4">
      <t>ニチ</t>
    </rPh>
    <rPh sb="5" eb="6">
      <t>キン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</si>
</sst>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??&quot;人&quot;"/>
    <numFmt numFmtId="178" formatCode="??&quot;ﾁｰﾑ&quot;"/>
  </numFmts>
  <fonts count="69">
    <font>
      <sz val="11"/>
      <color theme="1"/>
      <name val="游ゴシック"/>
      <family val="2"/>
      <charset val="128"/>
      <scheme val="minor"/>
    </font>
    <font>
      <sz val="1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24"/>
      <name val="HGS明朝B"/>
      <family val="1"/>
      <charset val="128"/>
    </font>
    <font>
      <sz val="6"/>
      <name val="ＪＳ明朝"/>
      <family val="1"/>
      <charset val="128"/>
    </font>
    <font>
      <b/>
      <sz val="24"/>
      <name val="HGS明朝B"/>
      <family val="1"/>
      <charset val="128"/>
    </font>
    <font>
      <sz val="20"/>
      <name val="HGS明朝B"/>
      <family val="1"/>
      <charset val="128"/>
    </font>
    <font>
      <sz val="10.5"/>
      <name val="HGS明朝B"/>
      <family val="1"/>
      <charset val="128"/>
    </font>
    <font>
      <sz val="18"/>
      <color indexed="8"/>
      <name val="HGS明朝B"/>
      <family val="1"/>
      <charset val="128"/>
    </font>
    <font>
      <sz val="14"/>
      <color indexed="8"/>
      <name val="HGS明朝B"/>
      <family val="1"/>
      <charset val="128"/>
    </font>
    <font>
      <sz val="11"/>
      <color indexed="8"/>
      <name val="HGS明朝B"/>
      <family val="1"/>
      <charset val="128"/>
    </font>
    <font>
      <b/>
      <sz val="14"/>
      <color indexed="8"/>
      <name val="HGS明朝B"/>
      <family val="1"/>
      <charset val="128"/>
    </font>
    <font>
      <u/>
      <sz val="14"/>
      <color indexed="8"/>
      <name val="HGS明朝B"/>
      <family val="1"/>
      <charset val="128"/>
    </font>
    <font>
      <sz val="11"/>
      <name val="ＭＳ Ｐゴシック"/>
      <family val="3"/>
      <charset val="128"/>
    </font>
    <font>
      <b/>
      <sz val="18"/>
      <color indexed="8"/>
      <name val="HGS明朝B"/>
      <family val="1"/>
      <charset val="128"/>
    </font>
    <font>
      <b/>
      <sz val="12"/>
      <name val="HGS明朝B"/>
      <family val="1"/>
      <charset val="128"/>
    </font>
    <font>
      <sz val="11"/>
      <color indexed="10"/>
      <name val="HGS明朝B"/>
      <family val="1"/>
      <charset val="128"/>
    </font>
    <font>
      <sz val="6"/>
      <name val="Osaka"/>
      <family val="3"/>
      <charset val="128"/>
    </font>
    <font>
      <sz val="12"/>
      <color indexed="10"/>
      <name val="HGS明朝B"/>
      <family val="1"/>
      <charset val="128"/>
    </font>
    <font>
      <b/>
      <i/>
      <sz val="11"/>
      <name val="HGS明朝B"/>
      <family val="1"/>
      <charset val="128"/>
    </font>
    <font>
      <sz val="6"/>
      <name val="ＭＳ Ｐゴシック"/>
      <family val="3"/>
      <charset val="128"/>
    </font>
    <font>
      <b/>
      <sz val="11"/>
      <name val="HGS明朝B"/>
      <family val="1"/>
      <charset val="128"/>
    </font>
    <font>
      <i/>
      <sz val="11"/>
      <name val="HGS明朝B"/>
      <family val="1"/>
      <charset val="128"/>
    </font>
    <font>
      <sz val="12"/>
      <color indexed="8"/>
      <name val="HGS明朝B"/>
      <family val="1"/>
      <charset val="128"/>
    </font>
    <font>
      <b/>
      <sz val="12"/>
      <color indexed="8"/>
      <name val="HGS明朝B"/>
      <family val="1"/>
      <charset val="128"/>
    </font>
    <font>
      <b/>
      <sz val="11"/>
      <color indexed="8"/>
      <name val="HGS明朝B"/>
      <family val="1"/>
      <charset val="128"/>
    </font>
    <font>
      <b/>
      <sz val="11"/>
      <color indexed="10"/>
      <name val="HGS明朝B"/>
      <family val="1"/>
      <charset val="128"/>
    </font>
    <font>
      <b/>
      <i/>
      <sz val="11"/>
      <color indexed="8"/>
      <name val="HGS明朝B"/>
      <family val="1"/>
      <charset val="128"/>
    </font>
    <font>
      <b/>
      <i/>
      <sz val="12"/>
      <color indexed="8"/>
      <name val="HGS明朝B"/>
      <family val="1"/>
      <charset val="128"/>
    </font>
    <font>
      <sz val="11"/>
      <color indexed="8"/>
      <name val="ＪＳ明朝"/>
      <family val="1"/>
      <charset val="128"/>
    </font>
    <font>
      <sz val="11"/>
      <name val="ＪＳ明朝"/>
      <family val="1"/>
      <charset val="128"/>
    </font>
    <font>
      <sz val="12"/>
      <name val="HGS明朝B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HGS明朝B"/>
      <family val="1"/>
      <charset val="128"/>
    </font>
    <font>
      <sz val="10"/>
      <name val="HGS明朝B"/>
      <family val="1"/>
      <charset val="128"/>
    </font>
    <font>
      <b/>
      <i/>
      <u/>
      <sz val="11"/>
      <color indexed="10"/>
      <name val="HGS明朝B"/>
      <family val="1"/>
      <charset val="128"/>
    </font>
    <font>
      <b/>
      <sz val="11"/>
      <color rgb="FFFF0000"/>
      <name val="HGS明朝B"/>
      <family val="1"/>
      <charset val="128"/>
    </font>
    <font>
      <b/>
      <i/>
      <u/>
      <sz val="11"/>
      <name val="HGS明朝B"/>
      <family val="1"/>
      <charset val="128"/>
    </font>
    <font>
      <sz val="10"/>
      <name val="ＭＳ 明朝"/>
      <family val="1"/>
      <charset val="128"/>
    </font>
    <font>
      <sz val="18"/>
      <name val="HGS明朝B"/>
      <family val="1"/>
      <charset val="128"/>
    </font>
    <font>
      <sz val="10.5"/>
      <color rgb="FFFF0000"/>
      <name val="HGS明朝B"/>
      <family val="1"/>
      <charset val="128"/>
    </font>
    <font>
      <sz val="10.5"/>
      <color indexed="10"/>
      <name val="HGS明朝B"/>
      <family val="1"/>
      <charset val="128"/>
    </font>
    <font>
      <sz val="9"/>
      <name val="HGS明朝B"/>
      <family val="1"/>
      <charset val="128"/>
    </font>
    <font>
      <sz val="9"/>
      <color indexed="10"/>
      <name val="HGS明朝B"/>
      <family val="1"/>
      <charset val="128"/>
    </font>
    <font>
      <sz val="10"/>
      <color indexed="10"/>
      <name val="HGS明朝B"/>
      <family val="1"/>
      <charset val="128"/>
    </font>
    <font>
      <sz val="14"/>
      <name val="HGP創英角ｺﾞｼｯｸUB"/>
      <family val="3"/>
      <charset val="128"/>
    </font>
    <font>
      <b/>
      <sz val="10.5"/>
      <name val="HGS明朝B"/>
      <family val="1"/>
      <charset val="128"/>
    </font>
    <font>
      <b/>
      <sz val="8"/>
      <name val="HGS明朝B"/>
      <family val="1"/>
      <charset val="128"/>
    </font>
    <font>
      <sz val="11"/>
      <color rgb="FFFF0000"/>
      <name val="HGS明朝B"/>
      <family val="1"/>
      <charset val="128"/>
    </font>
    <font>
      <b/>
      <sz val="10"/>
      <color indexed="10"/>
      <name val="HGS明朝B"/>
      <family val="1"/>
      <charset val="128"/>
    </font>
    <font>
      <u val="double"/>
      <sz val="18"/>
      <name val="ＭＳ 明朝"/>
      <family val="1"/>
      <charset val="128"/>
    </font>
    <font>
      <vertAlign val="subscript"/>
      <sz val="28"/>
      <name val="ＭＳ Ｐゴシック"/>
      <family val="3"/>
      <charset val="128"/>
    </font>
    <font>
      <u/>
      <sz val="16"/>
      <color indexed="8"/>
      <name val="HGS明朝B"/>
      <family val="1"/>
      <charset val="128"/>
    </font>
    <font>
      <sz val="16"/>
      <color indexed="8"/>
      <name val="HGS明朝B"/>
      <family val="1"/>
      <charset val="128"/>
    </font>
    <font>
      <b/>
      <u/>
      <sz val="14"/>
      <color indexed="8"/>
      <name val="HGS明朝B"/>
      <family val="1"/>
      <charset val="128"/>
    </font>
    <font>
      <sz val="10"/>
      <name val="ＤＨＰ平成明朝体W7"/>
      <family val="1"/>
      <charset val="128"/>
    </font>
    <font>
      <sz val="10"/>
      <color rgb="FF000000"/>
      <name val="ＤＨＰ平成明朝体W7"/>
      <family val="1"/>
      <charset val="128"/>
    </font>
    <font>
      <sz val="10"/>
      <name val="ＤＨＰ平成明朝体W7"/>
      <family val="3"/>
      <charset val="128"/>
    </font>
    <font>
      <sz val="1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 val="double"/>
      <sz val="20"/>
      <color theme="1"/>
      <name val="游ゴシック"/>
      <family val="3"/>
      <charset val="128"/>
      <scheme val="minor"/>
    </font>
    <font>
      <sz val="14"/>
      <name val="ＤＨＰ平成明朝体W7"/>
      <family val="1"/>
      <charset val="128"/>
    </font>
    <font>
      <sz val="9"/>
      <name val="ＤＨＰ平成明朝体W7"/>
      <family val="1"/>
      <charset val="128"/>
    </font>
    <font>
      <vertAlign val="subscript"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30" fillId="0" borderId="0"/>
    <xf numFmtId="0" fontId="30" fillId="0" borderId="0"/>
  </cellStyleXfs>
  <cellXfs count="80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16" fillId="0" borderId="0" xfId="2" applyNumberFormat="1" applyFont="1" applyAlignment="1">
      <alignment horizontal="left"/>
    </xf>
    <xf numFmtId="49" fontId="18" fillId="0" borderId="0" xfId="2" applyNumberFormat="1" applyFont="1" applyAlignment="1">
      <alignment horizontal="left"/>
    </xf>
    <xf numFmtId="0" fontId="19" fillId="0" borderId="0" xfId="1" applyFont="1"/>
    <xf numFmtId="0" fontId="19" fillId="0" borderId="0" xfId="0" applyFont="1" applyAlignment="1"/>
    <xf numFmtId="0" fontId="19" fillId="0" borderId="0" xfId="0" applyFont="1" applyAlignment="1">
      <alignment horizontal="left"/>
    </xf>
    <xf numFmtId="0" fontId="21" fillId="0" borderId="0" xfId="1" applyFont="1"/>
    <xf numFmtId="0" fontId="21" fillId="0" borderId="0" xfId="0" applyFont="1" applyAlignment="1">
      <alignment horizontal="center"/>
    </xf>
    <xf numFmtId="0" fontId="1" fillId="0" borderId="0" xfId="1" applyFont="1"/>
    <xf numFmtId="0" fontId="16" fillId="0" borderId="0" xfId="0" applyFont="1" applyAlignment="1">
      <alignment horizontal="left"/>
    </xf>
    <xf numFmtId="176" fontId="1" fillId="0" borderId="0" xfId="0" applyNumberFormat="1" applyFont="1" applyAlignment="1"/>
    <xf numFmtId="176" fontId="1" fillId="0" borderId="0" xfId="1" applyNumberFormat="1" applyFont="1"/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5" fillId="0" borderId="0" xfId="0" applyFont="1" applyAlignment="1"/>
    <xf numFmtId="0" fontId="26" fillId="0" borderId="0" xfId="0" applyFont="1" applyAlignment="1"/>
    <xf numFmtId="0" fontId="24" fillId="0" borderId="0" xfId="1" applyFont="1"/>
    <xf numFmtId="0" fontId="27" fillId="0" borderId="0" xfId="0" applyFont="1" applyAlignment="1">
      <alignment horizontal="right"/>
    </xf>
    <xf numFmtId="0" fontId="28" fillId="0" borderId="0" xfId="1" applyFont="1"/>
    <xf numFmtId="0" fontId="27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1" applyFont="1"/>
    <xf numFmtId="0" fontId="29" fillId="0" borderId="0" xfId="0" applyFont="1" applyAlignment="1"/>
    <xf numFmtId="0" fontId="10" fillId="0" borderId="0" xfId="1" applyFont="1"/>
    <xf numFmtId="20" fontId="32" fillId="0" borderId="0" xfId="0" applyNumberFormat="1" applyFont="1" applyAlignment="1">
      <alignment horizontal="left"/>
    </xf>
    <xf numFmtId="0" fontId="32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/>
    <xf numFmtId="20" fontId="33" fillId="0" borderId="7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20" fontId="34" fillId="0" borderId="11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20" fontId="34" fillId="0" borderId="23" xfId="0" applyNumberFormat="1" applyFont="1" applyBorder="1" applyAlignment="1">
      <alignment horizontal="center" vertical="center"/>
    </xf>
    <xf numFmtId="20" fontId="34" fillId="0" borderId="24" xfId="0" applyNumberFormat="1" applyFont="1" applyBorder="1" applyAlignment="1">
      <alignment horizontal="center" vertical="center"/>
    </xf>
    <xf numFmtId="20" fontId="34" fillId="0" borderId="31" xfId="0" applyNumberFormat="1" applyFont="1" applyBorder="1" applyAlignment="1">
      <alignment horizontal="center" vertical="center"/>
    </xf>
    <xf numFmtId="20" fontId="34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0" fontId="0" fillId="0" borderId="0" xfId="0" applyNumberFormat="1" applyAlignment="1"/>
    <xf numFmtId="20" fontId="34" fillId="0" borderId="51" xfId="0" applyNumberFormat="1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20" fontId="33" fillId="0" borderId="65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20" fontId="0" fillId="0" borderId="24" xfId="0" applyNumberFormat="1" applyBorder="1" applyAlignment="1">
      <alignment horizontal="center" vertical="center"/>
    </xf>
    <xf numFmtId="0" fontId="0" fillId="0" borderId="26" xfId="0" applyBorder="1">
      <alignment vertical="center"/>
    </xf>
    <xf numFmtId="20" fontId="0" fillId="0" borderId="31" xfId="0" applyNumberFormat="1" applyBorder="1" applyAlignment="1">
      <alignment horizontal="center" vertical="center"/>
    </xf>
    <xf numFmtId="0" fontId="0" fillId="0" borderId="33" xfId="0" applyBorder="1">
      <alignment vertical="center"/>
    </xf>
    <xf numFmtId="20" fontId="0" fillId="0" borderId="36" xfId="0" applyNumberFormat="1" applyBorder="1" applyAlignment="1">
      <alignment horizontal="center" vertical="center"/>
    </xf>
    <xf numFmtId="0" fontId="0" fillId="0" borderId="38" xfId="0" applyBorder="1">
      <alignment vertical="center"/>
    </xf>
    <xf numFmtId="20" fontId="0" fillId="0" borderId="43" xfId="0" applyNumberFormat="1" applyBorder="1" applyAlignment="1">
      <alignment horizontal="center" vertical="center"/>
    </xf>
    <xf numFmtId="0" fontId="0" fillId="0" borderId="42" xfId="0" applyBorder="1">
      <alignment vertical="center"/>
    </xf>
    <xf numFmtId="20" fontId="0" fillId="0" borderId="18" xfId="0" applyNumberFormat="1" applyBorder="1" applyAlignment="1">
      <alignment horizontal="center" vertical="center"/>
    </xf>
    <xf numFmtId="0" fontId="0" fillId="0" borderId="20" xfId="0" applyBorder="1">
      <alignment vertical="center"/>
    </xf>
    <xf numFmtId="20" fontId="0" fillId="0" borderId="51" xfId="0" applyNumberFormat="1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48" xfId="0" applyBorder="1">
      <alignment vertical="center"/>
    </xf>
    <xf numFmtId="0" fontId="33" fillId="0" borderId="68" xfId="0" applyFont="1" applyBorder="1" applyAlignment="1">
      <alignment horizontal="center" vertical="center"/>
    </xf>
    <xf numFmtId="0" fontId="0" fillId="0" borderId="75" xfId="0" applyBorder="1" applyAlignment="1">
      <alignment horizontal="left" vertical="center"/>
    </xf>
    <xf numFmtId="0" fontId="0" fillId="0" borderId="67" xfId="0" applyBorder="1">
      <alignment vertical="center"/>
    </xf>
    <xf numFmtId="20" fontId="0" fillId="0" borderId="65" xfId="0" applyNumberFormat="1" applyBorder="1" applyAlignment="1">
      <alignment horizontal="center" vertical="center"/>
    </xf>
    <xf numFmtId="0" fontId="0" fillId="0" borderId="75" xfId="0" applyBorder="1">
      <alignment vertical="center"/>
    </xf>
    <xf numFmtId="20" fontId="33" fillId="0" borderId="78" xfId="0" applyNumberFormat="1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1" fillId="0" borderId="0" xfId="0" applyFont="1" applyAlignment="1"/>
    <xf numFmtId="0" fontId="21" fillId="0" borderId="0" xfId="0" applyFont="1" applyAlignment="1"/>
    <xf numFmtId="0" fontId="27" fillId="0" borderId="0" xfId="1" applyFont="1"/>
    <xf numFmtId="0" fontId="19" fillId="0" borderId="0" xfId="0" applyFont="1" applyAlignment="1">
      <alignment horizontal="right"/>
    </xf>
    <xf numFmtId="0" fontId="37" fillId="0" borderId="0" xfId="0" applyFont="1" applyAlignment="1">
      <alignment horizontal="left" vertical="center"/>
    </xf>
    <xf numFmtId="0" fontId="38" fillId="0" borderId="0" xfId="0" applyFont="1" applyAlignment="1"/>
    <xf numFmtId="0" fontId="39" fillId="0" borderId="0" xfId="0" applyFont="1" applyAlignment="1">
      <alignment horizontal="left"/>
    </xf>
    <xf numFmtId="0" fontId="1" fillId="2" borderId="0" xfId="0" applyFont="1" applyFill="1" applyAlignment="1"/>
    <xf numFmtId="0" fontId="40" fillId="0" borderId="39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26" xfId="0" applyFont="1" applyBorder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justify" vertical="center" wrapText="1"/>
    </xf>
    <xf numFmtId="0" fontId="36" fillId="0" borderId="0" xfId="0" applyFont="1">
      <alignment vertical="center"/>
    </xf>
    <xf numFmtId="0" fontId="36" fillId="0" borderId="0" xfId="0" applyFont="1" applyAlignment="1">
      <alignment horizontal="justify" vertical="center" wrapText="1"/>
    </xf>
    <xf numFmtId="0" fontId="48" fillId="0" borderId="73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48" fillId="0" borderId="7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57" xfId="0" applyFont="1" applyBorder="1" applyAlignment="1">
      <alignment horizontal="justify" vertical="center" wrapText="1"/>
    </xf>
    <xf numFmtId="0" fontId="31" fillId="0" borderId="61" xfId="0" applyFont="1" applyBorder="1" applyAlignment="1">
      <alignment vertical="center" shrinkToFit="1"/>
    </xf>
    <xf numFmtId="0" fontId="50" fillId="0" borderId="0" xfId="0" applyFont="1">
      <alignment vertical="center"/>
    </xf>
    <xf numFmtId="0" fontId="31" fillId="0" borderId="30" xfId="0" applyFont="1" applyBorder="1" applyAlignment="1">
      <alignment horizontal="justify" vertical="center" wrapText="1"/>
    </xf>
    <xf numFmtId="56" fontId="36" fillId="0" borderId="57" xfId="0" applyNumberFormat="1" applyFont="1" applyBorder="1" applyAlignment="1">
      <alignment vertical="center" shrinkToFit="1"/>
    </xf>
    <xf numFmtId="0" fontId="31" fillId="0" borderId="30" xfId="0" applyFont="1" applyBorder="1" applyAlignment="1">
      <alignment vertical="center" shrinkToFit="1"/>
    </xf>
    <xf numFmtId="0" fontId="31" fillId="0" borderId="17" xfId="0" applyFont="1" applyBorder="1" applyAlignment="1">
      <alignment vertical="center" wrapText="1"/>
    </xf>
    <xf numFmtId="0" fontId="51" fillId="0" borderId="61" xfId="0" applyFont="1" applyBorder="1" applyAlignment="1">
      <alignment vertical="center" wrapText="1"/>
    </xf>
    <xf numFmtId="0" fontId="36" fillId="0" borderId="57" xfId="0" applyFont="1" applyBorder="1" applyAlignment="1">
      <alignment vertical="center" shrinkToFit="1"/>
    </xf>
    <xf numFmtId="0" fontId="7" fillId="0" borderId="23" xfId="0" applyFont="1" applyBorder="1" applyAlignment="1">
      <alignment horizontal="justify" vertical="center" wrapText="1"/>
    </xf>
    <xf numFmtId="0" fontId="7" fillId="0" borderId="57" xfId="0" applyFont="1" applyBorder="1" applyAlignment="1">
      <alignment vertical="center" shrinkToFit="1"/>
    </xf>
    <xf numFmtId="0" fontId="36" fillId="0" borderId="29" xfId="0" applyFont="1" applyBorder="1" applyAlignment="1">
      <alignment horizontal="justify" vertical="center" wrapText="1"/>
    </xf>
    <xf numFmtId="0" fontId="44" fillId="0" borderId="57" xfId="0" applyFont="1" applyBorder="1" applyAlignment="1">
      <alignment horizontal="justify" vertical="center" wrapText="1"/>
    </xf>
    <xf numFmtId="0" fontId="31" fillId="0" borderId="83" xfId="0" applyFont="1" applyBorder="1" applyAlignment="1">
      <alignment vertical="center" shrinkToFit="1"/>
    </xf>
    <xf numFmtId="0" fontId="12" fillId="0" borderId="0" xfId="0" applyFont="1" applyAlignment="1">
      <alignment horizontal="left"/>
    </xf>
    <xf numFmtId="20" fontId="0" fillId="0" borderId="0" xfId="0" applyNumberFormat="1" applyAlignment="1">
      <alignment horizontal="left"/>
    </xf>
    <xf numFmtId="0" fontId="33" fillId="0" borderId="69" xfId="0" applyFont="1" applyBorder="1" applyAlignment="1">
      <alignment horizontal="center" vertical="center"/>
    </xf>
    <xf numFmtId="20" fontId="0" fillId="0" borderId="46" xfId="0" applyNumberForma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20" fontId="13" fillId="0" borderId="73" xfId="0" applyNumberFormat="1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20" fontId="13" fillId="0" borderId="57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13" fillId="0" borderId="6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0" fontId="0" fillId="0" borderId="63" xfId="0" applyBorder="1">
      <alignment vertical="center"/>
    </xf>
    <xf numFmtId="20" fontId="53" fillId="0" borderId="0" xfId="0" applyNumberFormat="1" applyFont="1" applyAlignment="1">
      <alignment horizontal="center"/>
    </xf>
    <xf numFmtId="20" fontId="40" fillId="0" borderId="0" xfId="0" applyNumberFormat="1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vertical="top"/>
    </xf>
    <xf numFmtId="0" fontId="33" fillId="0" borderId="0" xfId="0" applyFont="1" applyAlignment="1">
      <alignment horizontal="center"/>
    </xf>
    <xf numFmtId="20" fontId="33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20" fontId="0" fillId="0" borderId="0" xfId="0" applyNumberFormat="1">
      <alignment vertical="center"/>
    </xf>
    <xf numFmtId="20" fontId="40" fillId="0" borderId="29" xfId="0" applyNumberFormat="1" applyFont="1" applyBorder="1" applyAlignment="1">
      <alignment horizontal="center" vertical="center" shrinkToFit="1"/>
    </xf>
    <xf numFmtId="0" fontId="40" fillId="0" borderId="15" xfId="0" applyFont="1" applyBorder="1" applyAlignment="1">
      <alignment horizontal="center" vertical="center" shrinkToFit="1"/>
    </xf>
    <xf numFmtId="20" fontId="40" fillId="0" borderId="36" xfId="0" applyNumberFormat="1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left" vertical="center"/>
    </xf>
    <xf numFmtId="20" fontId="40" fillId="0" borderId="18" xfId="0" applyNumberFormat="1" applyFont="1" applyBorder="1" applyAlignment="1">
      <alignment horizontal="center" vertical="center"/>
    </xf>
    <xf numFmtId="0" fontId="40" fillId="0" borderId="20" xfId="0" applyFont="1" applyBorder="1" applyAlignment="1">
      <alignment horizontal="left" vertical="center"/>
    </xf>
    <xf numFmtId="20" fontId="40" fillId="0" borderId="31" xfId="0" applyNumberFormat="1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>
      <alignment vertical="center"/>
    </xf>
    <xf numFmtId="20" fontId="40" fillId="0" borderId="43" xfId="0" applyNumberFormat="1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42" xfId="0" applyFont="1" applyBorder="1">
      <alignment vertical="center"/>
    </xf>
    <xf numFmtId="0" fontId="40" fillId="0" borderId="44" xfId="0" applyFont="1" applyBorder="1" applyAlignment="1">
      <alignment horizontal="center" vertical="center"/>
    </xf>
    <xf numFmtId="20" fontId="40" fillId="0" borderId="23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3" xfId="0" applyFont="1" applyBorder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20" fontId="40" fillId="0" borderId="18" xfId="0" applyNumberFormat="1" applyFont="1" applyBorder="1" applyAlignment="1">
      <alignment horizontal="center" vertical="center" shrinkToFit="1"/>
    </xf>
    <xf numFmtId="0" fontId="40" fillId="0" borderId="19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left" vertical="center" shrinkToFit="1"/>
    </xf>
    <xf numFmtId="0" fontId="40" fillId="0" borderId="21" xfId="0" applyFont="1" applyBorder="1" applyAlignment="1">
      <alignment horizontal="center" vertical="center" shrinkToFit="1"/>
    </xf>
    <xf numFmtId="0" fontId="40" fillId="0" borderId="20" xfId="0" applyFont="1" applyBorder="1">
      <alignment vertical="center"/>
    </xf>
    <xf numFmtId="20" fontId="40" fillId="0" borderId="78" xfId="0" applyNumberFormat="1" applyFont="1" applyBorder="1" applyAlignment="1">
      <alignment horizontal="center" vertical="center"/>
    </xf>
    <xf numFmtId="0" fontId="40" fillId="0" borderId="79" xfId="0" applyFont="1" applyBorder="1" applyAlignment="1">
      <alignment horizontal="center" vertical="center"/>
    </xf>
    <xf numFmtId="0" fontId="40" fillId="0" borderId="80" xfId="0" applyFont="1" applyBorder="1">
      <alignment vertical="center"/>
    </xf>
    <xf numFmtId="20" fontId="40" fillId="0" borderId="51" xfId="0" applyNumberFormat="1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40" fillId="0" borderId="38" xfId="0" applyFont="1" applyBorder="1">
      <alignment vertical="center"/>
    </xf>
    <xf numFmtId="0" fontId="40" fillId="0" borderId="19" xfId="0" applyFont="1" applyBorder="1" applyAlignment="1">
      <alignment horizontal="center" vertical="center"/>
    </xf>
    <xf numFmtId="20" fontId="40" fillId="0" borderId="24" xfId="0" applyNumberFormat="1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20" fontId="40" fillId="0" borderId="51" xfId="0" applyNumberFormat="1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20" fontId="40" fillId="0" borderId="46" xfId="0" applyNumberFormat="1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0" fillId="0" borderId="48" xfId="0" applyFont="1" applyBorder="1">
      <alignment vertical="center"/>
    </xf>
    <xf numFmtId="0" fontId="40" fillId="0" borderId="49" xfId="0" applyFont="1" applyBorder="1" applyAlignment="1">
      <alignment horizontal="center" vertical="center"/>
    </xf>
    <xf numFmtId="20" fontId="40" fillId="0" borderId="0" xfId="0" applyNumberFormat="1" applyFont="1" applyAlignment="1">
      <alignment horizontal="center" vertical="center"/>
    </xf>
    <xf numFmtId="20" fontId="40" fillId="0" borderId="0" xfId="0" applyNumberFormat="1" applyFont="1" applyAlignment="1"/>
    <xf numFmtId="0" fontId="40" fillId="0" borderId="0" xfId="0" applyFont="1" applyAlignment="1">
      <alignment horizontal="center"/>
    </xf>
    <xf numFmtId="0" fontId="40" fillId="0" borderId="37" xfId="0" applyFont="1" applyBorder="1" applyAlignment="1">
      <alignment horizontal="center" vertical="center" shrinkToFit="1"/>
    </xf>
    <xf numFmtId="0" fontId="40" fillId="0" borderId="38" xfId="0" applyFont="1" applyBorder="1" applyAlignment="1">
      <alignment horizontal="left" vertical="center" shrinkToFit="1"/>
    </xf>
    <xf numFmtId="0" fontId="40" fillId="0" borderId="39" xfId="0" applyFont="1" applyBorder="1" applyAlignment="1">
      <alignment horizontal="center" vertical="center" shrinkToFit="1"/>
    </xf>
    <xf numFmtId="0" fontId="40" fillId="0" borderId="34" xfId="0" applyFont="1" applyBorder="1" applyAlignment="1">
      <alignment horizontal="center" vertical="center" shrinkToFit="1"/>
    </xf>
    <xf numFmtId="0" fontId="40" fillId="0" borderId="44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40" fillId="0" borderId="81" xfId="0" applyFont="1" applyBorder="1" applyAlignment="1">
      <alignment horizontal="center" vertical="center" shrinkToFit="1"/>
    </xf>
    <xf numFmtId="20" fontId="4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55" fillId="0" borderId="0" xfId="0" applyFont="1" applyAlignment="1"/>
    <xf numFmtId="0" fontId="56" fillId="0" borderId="0" xfId="0" applyFont="1" applyAlignment="1">
      <alignment horizontal="left"/>
    </xf>
    <xf numFmtId="0" fontId="54" fillId="0" borderId="0" xfId="0" applyFont="1" applyAlignment="1"/>
    <xf numFmtId="0" fontId="9" fillId="0" borderId="0" xfId="0" applyFont="1" applyAlignment="1">
      <alignment vertic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57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44" fillId="0" borderId="0" xfId="0" applyFont="1" applyAlignment="1">
      <alignment horizontal="justify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20" fontId="34" fillId="0" borderId="57" xfId="0" applyNumberFormat="1" applyFont="1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20" fontId="0" fillId="0" borderId="57" xfId="0" applyNumberForma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7" fillId="0" borderId="78" xfId="0" applyFont="1" applyBorder="1" applyAlignment="1">
      <alignment vertical="center" shrinkToFit="1"/>
    </xf>
    <xf numFmtId="0" fontId="32" fillId="0" borderId="0" xfId="0" applyFont="1" applyAlignment="1"/>
    <xf numFmtId="20" fontId="52" fillId="0" borderId="0" xfId="0" applyNumberFormat="1" applyFont="1" applyAlignment="1">
      <alignment horizontal="left"/>
    </xf>
    <xf numFmtId="20" fontId="60" fillId="0" borderId="0" xfId="0" applyNumberFormat="1" applyFont="1" applyAlignment="1">
      <alignment horizontal="center"/>
    </xf>
    <xf numFmtId="20" fontId="32" fillId="0" borderId="0" xfId="0" applyNumberFormat="1" applyFont="1" applyAlignment="1"/>
    <xf numFmtId="21" fontId="61" fillId="0" borderId="0" xfId="0" applyNumberFormat="1" applyFont="1" applyAlignment="1"/>
    <xf numFmtId="20" fontId="0" fillId="0" borderId="0" xfId="0" applyNumberFormat="1" applyAlignment="1">
      <alignment horizontal="right"/>
    </xf>
    <xf numFmtId="21" fontId="33" fillId="0" borderId="8" xfId="0" applyNumberFormat="1" applyFont="1" applyBorder="1" applyAlignment="1">
      <alignment horizontal="center" vertical="center" shrinkToFit="1"/>
    </xf>
    <xf numFmtId="21" fontId="33" fillId="0" borderId="5" xfId="0" applyNumberFormat="1" applyFont="1" applyBorder="1" applyAlignment="1">
      <alignment horizontal="center" vertical="center"/>
    </xf>
    <xf numFmtId="20" fontId="61" fillId="0" borderId="88" xfId="0" applyNumberFormat="1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20" fontId="33" fillId="0" borderId="89" xfId="0" applyNumberFormat="1" applyFont="1" applyBorder="1" applyAlignment="1">
      <alignment horizontal="center" vertical="center"/>
    </xf>
    <xf numFmtId="20" fontId="40" fillId="0" borderId="10" xfId="0" applyNumberFormat="1" applyFont="1" applyBorder="1" applyAlignment="1">
      <alignment horizontal="center" vertical="center" shrinkToFit="1"/>
    </xf>
    <xf numFmtId="20" fontId="40" fillId="0" borderId="8" xfId="0" applyNumberFormat="1" applyFont="1" applyBorder="1" applyAlignment="1">
      <alignment horizontal="center" vertical="center" shrinkToFit="1"/>
    </xf>
    <xf numFmtId="20" fontId="40" fillId="0" borderId="90" xfId="0" applyNumberFormat="1" applyFont="1" applyBorder="1" applyAlignment="1">
      <alignment horizontal="center" vertical="center" shrinkToFit="1"/>
    </xf>
    <xf numFmtId="20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12" xfId="0" applyFont="1" applyBorder="1">
      <alignment vertical="center"/>
    </xf>
    <xf numFmtId="0" fontId="34" fillId="0" borderId="13" xfId="0" applyFont="1" applyBorder="1">
      <alignment vertical="center"/>
    </xf>
    <xf numFmtId="45" fontId="62" fillId="0" borderId="0" xfId="0" applyNumberFormat="1" applyFont="1">
      <alignment vertical="center"/>
    </xf>
    <xf numFmtId="20" fontId="34" fillId="0" borderId="91" xfId="0" applyNumberFormat="1" applyFont="1" applyBorder="1">
      <alignment vertical="center"/>
    </xf>
    <xf numFmtId="0" fontId="34" fillId="0" borderId="2" xfId="0" applyFont="1" applyBorder="1">
      <alignment vertical="center"/>
    </xf>
    <xf numFmtId="0" fontId="34" fillId="0" borderId="0" xfId="0" applyFont="1">
      <alignment vertical="center"/>
    </xf>
    <xf numFmtId="20" fontId="34" fillId="0" borderId="2" xfId="0" applyNumberFormat="1" applyFont="1" applyBorder="1">
      <alignment vertical="center"/>
    </xf>
    <xf numFmtId="20" fontId="34" fillId="0" borderId="2" xfId="0" applyNumberFormat="1" applyFont="1" applyBorder="1" applyAlignment="1">
      <alignment horizontal="center" vertical="center"/>
    </xf>
    <xf numFmtId="20" fontId="34" fillId="0" borderId="17" xfId="0" applyNumberFormat="1" applyFont="1" applyBorder="1" applyAlignment="1">
      <alignment horizontal="center" vertical="center"/>
    </xf>
    <xf numFmtId="0" fontId="34" fillId="0" borderId="25" xfId="0" applyFont="1" applyBorder="1">
      <alignment vertical="center"/>
    </xf>
    <xf numFmtId="0" fontId="34" fillId="0" borderId="26" xfId="0" applyFont="1" applyBorder="1">
      <alignment vertical="center"/>
    </xf>
    <xf numFmtId="45" fontId="62" fillId="0" borderId="27" xfId="0" applyNumberFormat="1" applyFont="1" applyBorder="1">
      <alignment vertical="center"/>
    </xf>
    <xf numFmtId="20" fontId="34" fillId="0" borderId="93" xfId="0" applyNumberFormat="1" applyFont="1" applyBorder="1">
      <alignment vertical="center"/>
    </xf>
    <xf numFmtId="0" fontId="34" fillId="0" borderId="28" xfId="0" applyFont="1" applyBorder="1">
      <alignment vertical="center"/>
    </xf>
    <xf numFmtId="0" fontId="34" fillId="0" borderId="27" xfId="0" applyFont="1" applyBorder="1">
      <alignment vertical="center"/>
    </xf>
    <xf numFmtId="20" fontId="34" fillId="0" borderId="28" xfId="0" applyNumberFormat="1" applyFont="1" applyBorder="1">
      <alignment vertical="center"/>
    </xf>
    <xf numFmtId="20" fontId="34" fillId="0" borderId="28" xfId="0" applyNumberFormat="1" applyFont="1" applyBorder="1" applyAlignment="1">
      <alignment horizontal="center" vertical="center"/>
    </xf>
    <xf numFmtId="20" fontId="34" fillId="0" borderId="95" xfId="0" applyNumberFormat="1" applyFont="1" applyBorder="1" applyAlignment="1">
      <alignment horizontal="center" vertical="center"/>
    </xf>
    <xf numFmtId="0" fontId="34" fillId="0" borderId="14" xfId="0" applyFont="1" applyBorder="1">
      <alignment vertical="center"/>
    </xf>
    <xf numFmtId="0" fontId="34" fillId="0" borderId="16" xfId="0" applyFont="1" applyBorder="1">
      <alignment vertical="center"/>
    </xf>
    <xf numFmtId="45" fontId="62" fillId="0" borderId="15" xfId="0" applyNumberFormat="1" applyFont="1" applyBorder="1">
      <alignment vertical="center"/>
    </xf>
    <xf numFmtId="20" fontId="34" fillId="0" borderId="96" xfId="0" applyNumberFormat="1" applyFont="1" applyBorder="1">
      <alignment vertical="center"/>
    </xf>
    <xf numFmtId="0" fontId="34" fillId="0" borderId="1" xfId="0" applyFont="1" applyBorder="1">
      <alignment vertical="center"/>
    </xf>
    <xf numFmtId="0" fontId="34" fillId="0" borderId="15" xfId="0" applyFont="1" applyBorder="1">
      <alignment vertical="center"/>
    </xf>
    <xf numFmtId="0" fontId="34" fillId="0" borderId="32" xfId="0" applyFont="1" applyBorder="1">
      <alignment vertical="center"/>
    </xf>
    <xf numFmtId="0" fontId="34" fillId="0" borderId="33" xfId="0" applyFont="1" applyBorder="1">
      <alignment vertical="center"/>
    </xf>
    <xf numFmtId="45" fontId="62" fillId="0" borderId="34" xfId="0" applyNumberFormat="1" applyFont="1" applyBorder="1">
      <alignment vertical="center"/>
    </xf>
    <xf numFmtId="20" fontId="34" fillId="0" borderId="98" xfId="0" applyNumberFormat="1" applyFont="1" applyBorder="1">
      <alignment vertical="center"/>
    </xf>
    <xf numFmtId="0" fontId="34" fillId="0" borderId="35" xfId="0" applyFont="1" applyBorder="1">
      <alignment vertical="center"/>
    </xf>
    <xf numFmtId="0" fontId="34" fillId="0" borderId="19" xfId="0" applyFont="1" applyBorder="1">
      <alignment vertical="center"/>
    </xf>
    <xf numFmtId="0" fontId="34" fillId="0" borderId="21" xfId="0" applyFont="1" applyBorder="1">
      <alignment vertical="center"/>
    </xf>
    <xf numFmtId="0" fontId="34" fillId="0" borderId="20" xfId="0" applyFont="1" applyBorder="1">
      <alignment vertical="center"/>
    </xf>
    <xf numFmtId="20" fontId="34" fillId="0" borderId="22" xfId="0" applyNumberFormat="1" applyFont="1" applyBorder="1">
      <alignment vertical="center"/>
    </xf>
    <xf numFmtId="20" fontId="34" fillId="0" borderId="22" xfId="0" applyNumberFormat="1" applyFont="1" applyBorder="1" applyAlignment="1">
      <alignment horizontal="center" vertical="center"/>
    </xf>
    <xf numFmtId="20" fontId="34" fillId="0" borderId="100" xfId="0" applyNumberFormat="1" applyFont="1" applyBorder="1" applyAlignment="1">
      <alignment horizontal="center" vertical="center"/>
    </xf>
    <xf numFmtId="45" fontId="62" fillId="0" borderId="21" xfId="0" applyNumberFormat="1" applyFont="1" applyBorder="1">
      <alignment vertical="center"/>
    </xf>
    <xf numFmtId="20" fontId="34" fillId="0" borderId="101" xfId="0" applyNumberFormat="1" applyFont="1" applyBorder="1">
      <alignment vertical="center"/>
    </xf>
    <xf numFmtId="0" fontId="34" fillId="0" borderId="45" xfId="0" applyFont="1" applyBorder="1">
      <alignment vertical="center"/>
    </xf>
    <xf numFmtId="0" fontId="34" fillId="0" borderId="37" xfId="0" applyFont="1" applyBorder="1">
      <alignment vertical="center"/>
    </xf>
    <xf numFmtId="0" fontId="34" fillId="0" borderId="38" xfId="0" applyFont="1" applyBorder="1">
      <alignment vertical="center"/>
    </xf>
    <xf numFmtId="45" fontId="62" fillId="0" borderId="39" xfId="0" applyNumberFormat="1" applyFont="1" applyBorder="1">
      <alignment vertical="center"/>
    </xf>
    <xf numFmtId="20" fontId="34" fillId="0" borderId="102" xfId="0" applyNumberFormat="1" applyFont="1" applyBorder="1">
      <alignment vertical="center"/>
    </xf>
    <xf numFmtId="0" fontId="34" fillId="0" borderId="40" xfId="0" applyFont="1" applyBorder="1">
      <alignment vertical="center"/>
    </xf>
    <xf numFmtId="0" fontId="34" fillId="0" borderId="58" xfId="0" applyFont="1" applyBorder="1">
      <alignment vertical="center"/>
    </xf>
    <xf numFmtId="0" fontId="34" fillId="0" borderId="59" xfId="0" applyFont="1" applyBorder="1">
      <alignment vertical="center"/>
    </xf>
    <xf numFmtId="45" fontId="62" fillId="0" borderId="60" xfId="0" applyNumberFormat="1" applyFont="1" applyBorder="1">
      <alignment vertical="center"/>
    </xf>
    <xf numFmtId="20" fontId="34" fillId="0" borderId="103" xfId="0" applyNumberFormat="1" applyFont="1" applyBorder="1">
      <alignment vertical="center"/>
    </xf>
    <xf numFmtId="0" fontId="34" fillId="0" borderId="3" xfId="0" applyFont="1" applyBorder="1">
      <alignment vertical="center"/>
    </xf>
    <xf numFmtId="0" fontId="34" fillId="0" borderId="22" xfId="0" applyFont="1" applyBorder="1">
      <alignment vertical="center"/>
    </xf>
    <xf numFmtId="45" fontId="62" fillId="0" borderId="44" xfId="0" applyNumberFormat="1" applyFont="1" applyBorder="1">
      <alignment vertical="center"/>
    </xf>
    <xf numFmtId="20" fontId="34" fillId="0" borderId="104" xfId="0" applyNumberFormat="1" applyFont="1" applyBorder="1">
      <alignment vertical="center"/>
    </xf>
    <xf numFmtId="0" fontId="34" fillId="0" borderId="39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20" fontId="34" fillId="0" borderId="40" xfId="0" applyNumberFormat="1" applyFont="1" applyBorder="1">
      <alignment vertical="center"/>
    </xf>
    <xf numFmtId="20" fontId="34" fillId="0" borderId="40" xfId="0" applyNumberFormat="1" applyFont="1" applyBorder="1" applyAlignment="1">
      <alignment horizontal="center" vertical="center"/>
    </xf>
    <xf numFmtId="20" fontId="34" fillId="0" borderId="105" xfId="0" applyNumberFormat="1" applyFont="1" applyBorder="1" applyAlignment="1">
      <alignment horizontal="center" vertical="center"/>
    </xf>
    <xf numFmtId="0" fontId="34" fillId="0" borderId="47" xfId="0" applyFont="1" applyBorder="1">
      <alignment vertical="center"/>
    </xf>
    <xf numFmtId="0" fontId="34" fillId="0" borderId="48" xfId="0" applyFont="1" applyBorder="1">
      <alignment vertical="center"/>
    </xf>
    <xf numFmtId="45" fontId="62" fillId="0" borderId="49" xfId="0" applyNumberFormat="1" applyFont="1" applyBorder="1">
      <alignment vertical="center"/>
    </xf>
    <xf numFmtId="20" fontId="34" fillId="0" borderId="106" xfId="0" applyNumberFormat="1" applyFont="1" applyBorder="1">
      <alignment vertical="center"/>
    </xf>
    <xf numFmtId="0" fontId="34" fillId="0" borderId="50" xfId="0" applyFont="1" applyBorder="1">
      <alignment vertical="center"/>
    </xf>
    <xf numFmtId="0" fontId="34" fillId="0" borderId="49" xfId="0" applyFont="1" applyBorder="1">
      <alignment vertical="center"/>
    </xf>
    <xf numFmtId="20" fontId="34" fillId="0" borderId="82" xfId="0" applyNumberFormat="1" applyFont="1" applyBorder="1">
      <alignment vertical="center"/>
    </xf>
    <xf numFmtId="20" fontId="34" fillId="0" borderId="82" xfId="0" applyNumberFormat="1" applyFont="1" applyBorder="1" applyAlignment="1">
      <alignment horizontal="center" vertical="center"/>
    </xf>
    <xf numFmtId="20" fontId="34" fillId="0" borderId="83" xfId="0" applyNumberFormat="1" applyFont="1" applyBorder="1" applyAlignment="1">
      <alignment horizontal="center" vertical="center"/>
    </xf>
    <xf numFmtId="21" fontId="33" fillId="0" borderId="8" xfId="0" applyNumberFormat="1" applyFont="1" applyBorder="1" applyAlignment="1">
      <alignment horizontal="center" vertical="center"/>
    </xf>
    <xf numFmtId="20" fontId="33" fillId="0" borderId="5" xfId="0" applyNumberFormat="1" applyFont="1" applyBorder="1" applyAlignment="1">
      <alignment horizontal="center" vertical="center"/>
    </xf>
    <xf numFmtId="0" fontId="34" fillId="0" borderId="52" xfId="0" applyFont="1" applyBorder="1">
      <alignment vertical="center"/>
    </xf>
    <xf numFmtId="0" fontId="34" fillId="0" borderId="53" xfId="0" applyFont="1" applyBorder="1">
      <alignment vertical="center"/>
    </xf>
    <xf numFmtId="21" fontId="62" fillId="0" borderId="54" xfId="0" applyNumberFormat="1" applyFont="1" applyBorder="1">
      <alignment vertical="center"/>
    </xf>
    <xf numFmtId="20" fontId="34" fillId="0" borderId="54" xfId="0" applyNumberFormat="1" applyFont="1" applyBorder="1">
      <alignment vertical="center"/>
    </xf>
    <xf numFmtId="0" fontId="34" fillId="0" borderId="54" xfId="0" applyFont="1" applyBorder="1">
      <alignment vertical="center"/>
    </xf>
    <xf numFmtId="177" fontId="34" fillId="0" borderId="55" xfId="0" applyNumberFormat="1" applyFont="1" applyBorder="1" applyAlignment="1">
      <alignment horizontal="right" vertical="center"/>
    </xf>
    <xf numFmtId="20" fontId="34" fillId="0" borderId="55" xfId="0" applyNumberFormat="1" applyFont="1" applyBorder="1" applyAlignment="1">
      <alignment horizontal="center" vertical="center"/>
    </xf>
    <xf numFmtId="20" fontId="34" fillId="0" borderId="56" xfId="0" applyNumberFormat="1" applyFont="1" applyBorder="1" applyAlignment="1">
      <alignment horizontal="center" vertical="center"/>
    </xf>
    <xf numFmtId="21" fontId="34" fillId="0" borderId="15" xfId="0" applyNumberFormat="1" applyFont="1" applyBorder="1" applyAlignment="1">
      <alignment horizontal="center" vertical="center"/>
    </xf>
    <xf numFmtId="20" fontId="34" fillId="0" borderId="15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177" fontId="34" fillId="0" borderId="1" xfId="0" applyNumberFormat="1" applyFont="1" applyBorder="1" applyAlignment="1">
      <alignment horizontal="right" vertical="center"/>
    </xf>
    <xf numFmtId="21" fontId="34" fillId="0" borderId="60" xfId="0" applyNumberFormat="1" applyFont="1" applyBorder="1" applyAlignment="1">
      <alignment horizontal="center" vertical="center"/>
    </xf>
    <xf numFmtId="20" fontId="34" fillId="0" borderId="60" xfId="0" applyNumberFormat="1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177" fontId="34" fillId="0" borderId="3" xfId="0" applyNumberFormat="1" applyFont="1" applyBorder="1" applyAlignment="1">
      <alignment horizontal="right" vertical="center"/>
    </xf>
    <xf numFmtId="21" fontId="34" fillId="0" borderId="54" xfId="0" applyNumberFormat="1" applyFont="1" applyBorder="1" applyAlignment="1">
      <alignment horizontal="center" vertical="center"/>
    </xf>
    <xf numFmtId="20" fontId="34" fillId="0" borderId="54" xfId="0" applyNumberFormat="1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177" fontId="34" fillId="0" borderId="55" xfId="0" quotePrefix="1" applyNumberFormat="1" applyFont="1" applyBorder="1" applyAlignment="1">
      <alignment horizontal="right" vertical="center"/>
    </xf>
    <xf numFmtId="0" fontId="34" fillId="0" borderId="62" xfId="0" applyFont="1" applyBorder="1">
      <alignment vertical="center"/>
    </xf>
    <xf numFmtId="0" fontId="34" fillId="0" borderId="63" xfId="0" applyFont="1" applyBorder="1">
      <alignment vertical="center"/>
    </xf>
    <xf numFmtId="21" fontId="62" fillId="0" borderId="64" xfId="0" applyNumberFormat="1" applyFont="1" applyBorder="1">
      <alignment vertical="center"/>
    </xf>
    <xf numFmtId="20" fontId="34" fillId="0" borderId="64" xfId="0" applyNumberFormat="1" applyFont="1" applyBorder="1">
      <alignment vertical="center"/>
    </xf>
    <xf numFmtId="0" fontId="34" fillId="0" borderId="64" xfId="0" applyFont="1" applyBorder="1">
      <alignment vertical="center"/>
    </xf>
    <xf numFmtId="177" fontId="34" fillId="0" borderId="108" xfId="0" applyNumberFormat="1" applyFont="1" applyBorder="1" applyAlignment="1">
      <alignment horizontal="right" vertical="center"/>
    </xf>
    <xf numFmtId="20" fontId="34" fillId="0" borderId="108" xfId="0" applyNumberFormat="1" applyFont="1" applyBorder="1" applyAlignment="1">
      <alignment horizontal="right" vertical="center"/>
    </xf>
    <xf numFmtId="20" fontId="34" fillId="0" borderId="108" xfId="0" applyNumberFormat="1" applyFont="1" applyBorder="1" applyAlignment="1">
      <alignment horizontal="center" vertical="center"/>
    </xf>
    <xf numFmtId="20" fontId="34" fillId="0" borderId="109" xfId="0" applyNumberFormat="1" applyFont="1" applyBorder="1" applyAlignment="1">
      <alignment horizontal="center" vertical="center"/>
    </xf>
    <xf numFmtId="20" fontId="34" fillId="0" borderId="55" xfId="0" applyNumberFormat="1" applyFont="1" applyBorder="1" applyAlignment="1">
      <alignment horizontal="right" vertical="center"/>
    </xf>
    <xf numFmtId="21" fontId="62" fillId="0" borderId="15" xfId="0" applyNumberFormat="1" applyFont="1" applyBorder="1">
      <alignment vertical="center"/>
    </xf>
    <xf numFmtId="20" fontId="34" fillId="0" borderId="15" xfId="0" applyNumberFormat="1" applyFont="1" applyBorder="1">
      <alignment vertical="center"/>
    </xf>
    <xf numFmtId="21" fontId="62" fillId="0" borderId="79" xfId="0" applyNumberFormat="1" applyFont="1" applyBorder="1">
      <alignment vertical="center"/>
    </xf>
    <xf numFmtId="21" fontId="62" fillId="0" borderId="81" xfId="0" applyNumberFormat="1" applyFont="1" applyBorder="1">
      <alignment vertical="center"/>
    </xf>
    <xf numFmtId="20" fontId="34" fillId="0" borderId="81" xfId="0" applyNumberFormat="1" applyFont="1" applyBorder="1">
      <alignment vertical="center"/>
    </xf>
    <xf numFmtId="0" fontId="34" fillId="0" borderId="81" xfId="0" applyFont="1" applyBorder="1">
      <alignment vertical="center"/>
    </xf>
    <xf numFmtId="0" fontId="34" fillId="0" borderId="80" xfId="0" applyFont="1" applyBorder="1">
      <alignment vertical="center"/>
    </xf>
    <xf numFmtId="0" fontId="34" fillId="0" borderId="79" xfId="0" applyFont="1" applyBorder="1">
      <alignment vertical="center"/>
    </xf>
    <xf numFmtId="177" fontId="34" fillId="0" borderId="82" xfId="0" applyNumberFormat="1" applyFont="1" applyBorder="1" applyAlignment="1">
      <alignment horizontal="right" vertical="center"/>
    </xf>
    <xf numFmtId="21" fontId="61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20" fontId="0" fillId="0" borderId="0" xfId="0" applyNumberFormat="1" applyAlignment="1">
      <alignment horizontal="center" vertical="center"/>
    </xf>
    <xf numFmtId="20" fontId="63" fillId="0" borderId="0" xfId="0" applyNumberFormat="1" applyFont="1" applyAlignment="1">
      <alignment horizontal="left"/>
    </xf>
    <xf numFmtId="20" fontId="64" fillId="0" borderId="0" xfId="0" applyNumberFormat="1" applyFont="1" applyAlignment="1"/>
    <xf numFmtId="21" fontId="33" fillId="0" borderId="66" xfId="0" applyNumberFormat="1" applyFont="1" applyBorder="1" applyAlignment="1">
      <alignment horizontal="center" vertical="center" shrinkToFit="1"/>
    </xf>
    <xf numFmtId="21" fontId="33" fillId="0" borderId="68" xfId="0" applyNumberFormat="1" applyFont="1" applyBorder="1" applyAlignment="1">
      <alignment horizontal="center" vertical="center"/>
    </xf>
    <xf numFmtId="20" fontId="61" fillId="0" borderId="110" xfId="0" applyNumberFormat="1" applyFont="1" applyBorder="1" applyAlignment="1">
      <alignment horizontal="center" vertical="center"/>
    </xf>
    <xf numFmtId="0" fontId="61" fillId="0" borderId="68" xfId="0" applyFont="1" applyBorder="1" applyAlignment="1">
      <alignment horizontal="center" vertical="center"/>
    </xf>
    <xf numFmtId="20" fontId="33" fillId="0" borderId="69" xfId="0" applyNumberFormat="1" applyFont="1" applyBorder="1" applyAlignment="1">
      <alignment horizontal="center" vertical="center"/>
    </xf>
    <xf numFmtId="20" fontId="40" fillId="0" borderId="69" xfId="0" applyNumberFormat="1" applyFont="1" applyBorder="1" applyAlignment="1">
      <alignment horizontal="center" vertical="center" shrinkToFit="1"/>
    </xf>
    <xf numFmtId="20" fontId="40" fillId="0" borderId="66" xfId="0" applyNumberFormat="1" applyFont="1" applyBorder="1" applyAlignment="1">
      <alignment horizontal="center" vertical="center" shrinkToFit="1"/>
    </xf>
    <xf numFmtId="20" fontId="40" fillId="0" borderId="111" xfId="0" applyNumberFormat="1" applyFont="1" applyBorder="1" applyAlignment="1">
      <alignment horizontal="center" vertical="center" shrinkToFit="1"/>
    </xf>
    <xf numFmtId="0" fontId="0" fillId="0" borderId="37" xfId="0" applyBorder="1">
      <alignment vertical="center"/>
    </xf>
    <xf numFmtId="45" fontId="61" fillId="0" borderId="39" xfId="0" applyNumberFormat="1" applyFont="1" applyBorder="1">
      <alignment vertical="center"/>
    </xf>
    <xf numFmtId="20" fontId="0" fillId="0" borderId="102" xfId="0" applyNumberFormat="1" applyBorder="1">
      <alignment vertical="center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20" fontId="0" fillId="0" borderId="38" xfId="0" applyNumberFormat="1" applyBorder="1" applyAlignment="1">
      <alignment horizontal="center" vertical="center"/>
    </xf>
    <xf numFmtId="20" fontId="0" fillId="0" borderId="40" xfId="0" applyNumberFormat="1" applyBorder="1" applyAlignment="1">
      <alignment horizontal="center" vertical="center"/>
    </xf>
    <xf numFmtId="20" fontId="0" fillId="0" borderId="105" xfId="0" applyNumberFormat="1" applyBorder="1" applyAlignment="1">
      <alignment horizontal="center" vertical="center"/>
    </xf>
    <xf numFmtId="0" fontId="0" fillId="0" borderId="25" xfId="0" applyBorder="1">
      <alignment vertical="center"/>
    </xf>
    <xf numFmtId="45" fontId="61" fillId="0" borderId="27" xfId="0" applyNumberFormat="1" applyFont="1" applyBorder="1">
      <alignment vertical="center"/>
    </xf>
    <xf numFmtId="20" fontId="0" fillId="0" borderId="93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41" xfId="0" applyBorder="1">
      <alignment vertical="center"/>
    </xf>
    <xf numFmtId="45" fontId="61" fillId="0" borderId="44" xfId="0" applyNumberFormat="1" applyFont="1" applyBorder="1">
      <alignment vertical="center"/>
    </xf>
    <xf numFmtId="20" fontId="0" fillId="0" borderId="104" xfId="0" applyNumberFormat="1" applyBorder="1">
      <alignment vertical="center"/>
    </xf>
    <xf numFmtId="0" fontId="0" fillId="0" borderId="45" xfId="0" applyBorder="1">
      <alignment vertical="center"/>
    </xf>
    <xf numFmtId="0" fontId="0" fillId="0" borderId="44" xfId="0" applyBorder="1">
      <alignment vertical="center"/>
    </xf>
    <xf numFmtId="0" fontId="0" fillId="0" borderId="12" xfId="0" applyBorder="1">
      <alignment vertical="center"/>
    </xf>
    <xf numFmtId="45" fontId="61" fillId="0" borderId="0" xfId="0" applyNumberFormat="1" applyFont="1">
      <alignment vertical="center"/>
    </xf>
    <xf numFmtId="20" fontId="0" fillId="0" borderId="9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2" xfId="0" applyBorder="1">
      <alignment vertical="center"/>
    </xf>
    <xf numFmtId="45" fontId="61" fillId="0" borderId="34" xfId="0" applyNumberFormat="1" applyFont="1" applyBorder="1">
      <alignment vertical="center"/>
    </xf>
    <xf numFmtId="20" fontId="0" fillId="0" borderId="98" xfId="0" applyNumberFormat="1" applyBorder="1">
      <alignment vertical="center"/>
    </xf>
    <xf numFmtId="0" fontId="0" fillId="0" borderId="35" xfId="0" applyBorder="1">
      <alignment vertical="center"/>
    </xf>
    <xf numFmtId="0" fontId="0" fillId="0" borderId="34" xfId="0" applyBorder="1">
      <alignment vertical="center"/>
    </xf>
    <xf numFmtId="0" fontId="0" fillId="0" borderId="19" xfId="0" applyBorder="1">
      <alignment vertical="center"/>
    </xf>
    <xf numFmtId="45" fontId="61" fillId="0" borderId="21" xfId="0" applyNumberFormat="1" applyFont="1" applyBorder="1">
      <alignment vertical="center"/>
    </xf>
    <xf numFmtId="20" fontId="0" fillId="0" borderId="101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177" fontId="0" fillId="0" borderId="2" xfId="0" applyNumberFormat="1" applyBorder="1" applyAlignment="1">
      <alignment horizontal="right" vertical="center"/>
    </xf>
    <xf numFmtId="0" fontId="0" fillId="0" borderId="52" xfId="0" applyBorder="1">
      <alignment vertical="center"/>
    </xf>
    <xf numFmtId="45" fontId="61" fillId="0" borderId="54" xfId="0" applyNumberFormat="1" applyFont="1" applyBorder="1">
      <alignment vertical="center"/>
    </xf>
    <xf numFmtId="20" fontId="0" fillId="0" borderId="112" xfId="0" applyNumberFormat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>
      <alignment vertical="center"/>
    </xf>
    <xf numFmtId="177" fontId="0" fillId="0" borderId="55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45" fontId="61" fillId="0" borderId="60" xfId="0" applyNumberFormat="1" applyFont="1" applyBorder="1">
      <alignment vertical="center"/>
    </xf>
    <xf numFmtId="20" fontId="0" fillId="0" borderId="103" xfId="0" applyNumberFormat="1" applyBorder="1">
      <alignment vertical="center"/>
    </xf>
    <xf numFmtId="45" fontId="61" fillId="0" borderId="15" xfId="0" applyNumberFormat="1" applyFont="1" applyBorder="1">
      <alignment vertical="center"/>
    </xf>
    <xf numFmtId="20" fontId="0" fillId="0" borderId="96" xfId="0" applyNumberFormat="1" applyBorder="1">
      <alignment vertical="center"/>
    </xf>
    <xf numFmtId="0" fontId="0" fillId="0" borderId="58" xfId="0" applyBorder="1">
      <alignment vertical="center"/>
    </xf>
    <xf numFmtId="0" fontId="0" fillId="0" borderId="3" xfId="0" applyBorder="1">
      <alignment vertical="center"/>
    </xf>
    <xf numFmtId="45" fontId="61" fillId="0" borderId="14" xfId="0" applyNumberFormat="1" applyFont="1" applyBorder="1">
      <alignment vertical="center"/>
    </xf>
    <xf numFmtId="45" fontId="61" fillId="0" borderId="113" xfId="0" applyNumberFormat="1" applyFont="1" applyBorder="1">
      <alignment vertical="center"/>
    </xf>
    <xf numFmtId="0" fontId="0" fillId="0" borderId="47" xfId="0" applyBorder="1">
      <alignment vertical="center"/>
    </xf>
    <xf numFmtId="45" fontId="61" fillId="0" borderId="47" xfId="0" applyNumberFormat="1" applyFont="1" applyBorder="1">
      <alignment vertical="center"/>
    </xf>
    <xf numFmtId="45" fontId="61" fillId="0" borderId="114" xfId="0" applyNumberFormat="1" applyFont="1" applyBorder="1">
      <alignment vertical="center"/>
    </xf>
    <xf numFmtId="20" fontId="0" fillId="0" borderId="106" xfId="0" applyNumberFormat="1" applyBorder="1">
      <alignment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20" fontId="0" fillId="0" borderId="69" xfId="0" applyNumberFormat="1" applyBorder="1" applyAlignment="1">
      <alignment horizontal="center" vertical="center"/>
    </xf>
    <xf numFmtId="20" fontId="0" fillId="0" borderId="111" xfId="0" applyNumberFormat="1" applyBorder="1" applyAlignment="1">
      <alignment horizontal="center" vertical="center"/>
    </xf>
    <xf numFmtId="0" fontId="13" fillId="0" borderId="74" xfId="0" applyFont="1" applyBorder="1" applyAlignment="1">
      <alignment horizontal="left" vertical="center"/>
    </xf>
    <xf numFmtId="21" fontId="13" fillId="0" borderId="71" xfId="0" applyNumberFormat="1" applyFont="1" applyBorder="1" applyAlignment="1">
      <alignment horizontal="center" vertical="center"/>
    </xf>
    <xf numFmtId="20" fontId="13" fillId="0" borderId="71" xfId="0" applyNumberFormat="1" applyFont="1" applyBorder="1" applyAlignment="1">
      <alignment horizontal="center" vertical="center"/>
    </xf>
    <xf numFmtId="177" fontId="0" fillId="0" borderId="76" xfId="0" quotePrefix="1" applyNumberFormat="1" applyBorder="1" applyAlignment="1">
      <alignment horizontal="right" vertical="center"/>
    </xf>
    <xf numFmtId="20" fontId="13" fillId="0" borderId="63" xfId="0" applyNumberFormat="1" applyFont="1" applyBorder="1" applyAlignment="1">
      <alignment horizontal="center" vertical="center"/>
    </xf>
    <xf numFmtId="20" fontId="13" fillId="0" borderId="76" xfId="0" applyNumberFormat="1" applyFont="1" applyBorder="1" applyAlignment="1">
      <alignment horizontal="center" vertical="center"/>
    </xf>
    <xf numFmtId="20" fontId="13" fillId="0" borderId="77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21" fontId="13" fillId="0" borderId="60" xfId="0" applyNumberFormat="1" applyFont="1" applyBorder="1" applyAlignment="1">
      <alignment horizontal="center" vertical="center"/>
    </xf>
    <xf numFmtId="20" fontId="13" fillId="0" borderId="60" xfId="0" applyNumberFormat="1" applyFont="1" applyBorder="1" applyAlignment="1">
      <alignment horizontal="center" vertical="center"/>
    </xf>
    <xf numFmtId="177" fontId="0" fillId="0" borderId="3" xfId="0" quotePrefix="1" applyNumberFormat="1" applyBorder="1" applyAlignment="1">
      <alignment horizontal="right" vertical="center"/>
    </xf>
    <xf numFmtId="0" fontId="13" fillId="0" borderId="59" xfId="0" applyFont="1" applyBorder="1" applyAlignment="1">
      <alignment horizontal="center" vertical="center"/>
    </xf>
    <xf numFmtId="20" fontId="13" fillId="0" borderId="55" xfId="0" applyNumberFormat="1" applyFont="1" applyBorder="1" applyAlignment="1">
      <alignment horizontal="center" vertical="center"/>
    </xf>
    <xf numFmtId="20" fontId="13" fillId="0" borderId="3" xfId="0" applyNumberFormat="1" applyFont="1" applyBorder="1" applyAlignment="1">
      <alignment horizontal="center" vertical="center"/>
    </xf>
    <xf numFmtId="20" fontId="13" fillId="0" borderId="61" xfId="0" applyNumberFormat="1" applyFont="1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21" fontId="61" fillId="0" borderId="15" xfId="0" applyNumberFormat="1" applyFont="1" applyBorder="1">
      <alignment vertical="center"/>
    </xf>
    <xf numFmtId="20" fontId="0" fillId="0" borderId="15" xfId="0" applyNumberFormat="1" applyBorder="1">
      <alignment vertical="center"/>
    </xf>
    <xf numFmtId="177" fontId="13" fillId="0" borderId="1" xfId="0" quotePrefix="1" applyNumberFormat="1" applyFont="1" applyBorder="1" applyAlignment="1">
      <alignment horizontal="right" vertical="center"/>
    </xf>
    <xf numFmtId="20" fontId="0" fillId="0" borderId="1" xfId="0" applyNumberFormat="1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0" fontId="0" fillId="0" borderId="66" xfId="0" applyBorder="1">
      <alignment vertical="center"/>
    </xf>
    <xf numFmtId="0" fontId="61" fillId="0" borderId="68" xfId="0" applyFont="1" applyBorder="1">
      <alignment vertical="center"/>
    </xf>
    <xf numFmtId="20" fontId="0" fillId="0" borderId="68" xfId="0" applyNumberFormat="1" applyBorder="1">
      <alignment vertical="center"/>
    </xf>
    <xf numFmtId="0" fontId="0" fillId="0" borderId="68" xfId="0" applyBorder="1" applyAlignment="1"/>
    <xf numFmtId="177" fontId="0" fillId="0" borderId="69" xfId="0" applyNumberFormat="1" applyBorder="1" applyAlignment="1">
      <alignment horizontal="right" vertical="center"/>
    </xf>
    <xf numFmtId="20" fontId="13" fillId="0" borderId="59" xfId="0" applyNumberFormat="1" applyFont="1" applyBorder="1" applyAlignment="1">
      <alignment horizontal="center" vertical="center"/>
    </xf>
    <xf numFmtId="0" fontId="61" fillId="0" borderId="54" xfId="0" applyFont="1" applyBorder="1">
      <alignment vertical="center"/>
    </xf>
    <xf numFmtId="20" fontId="0" fillId="0" borderId="54" xfId="0" applyNumberFormat="1" applyBorder="1">
      <alignment vertical="center"/>
    </xf>
    <xf numFmtId="0" fontId="0" fillId="0" borderId="54" xfId="0" applyBorder="1" applyAlignment="1"/>
    <xf numFmtId="177" fontId="0" fillId="0" borderId="76" xfId="0" applyNumberFormat="1" applyBorder="1" applyAlignment="1">
      <alignment horizontal="right" vertical="center"/>
    </xf>
    <xf numFmtId="20" fontId="0" fillId="0" borderId="53" xfId="0" applyNumberFormat="1" applyBorder="1" applyAlignment="1">
      <alignment horizontal="center" vertical="center"/>
    </xf>
    <xf numFmtId="20" fontId="0" fillId="0" borderId="55" xfId="0" applyNumberFormat="1" applyBorder="1" applyAlignment="1">
      <alignment horizontal="center" vertical="center"/>
    </xf>
    <xf numFmtId="20" fontId="0" fillId="0" borderId="56" xfId="0" applyNumberFormat="1" applyBorder="1" applyAlignment="1">
      <alignment horizontal="center" vertical="center"/>
    </xf>
    <xf numFmtId="0" fontId="61" fillId="0" borderId="15" xfId="0" applyFont="1" applyBorder="1">
      <alignment vertical="center"/>
    </xf>
    <xf numFmtId="0" fontId="0" fillId="0" borderId="15" xfId="0" applyBorder="1" applyAlignment="1"/>
    <xf numFmtId="177" fontId="0" fillId="0" borderId="1" xfId="0" applyNumberFormat="1" applyBorder="1" applyAlignment="1">
      <alignment horizontal="right" vertical="center"/>
    </xf>
    <xf numFmtId="0" fontId="0" fillId="0" borderId="68" xfId="0" applyBorder="1">
      <alignment vertical="center"/>
    </xf>
    <xf numFmtId="20" fontId="33" fillId="0" borderId="115" xfId="0" applyNumberFormat="1" applyFont="1" applyBorder="1" applyAlignment="1">
      <alignment horizontal="center" vertical="center"/>
    </xf>
    <xf numFmtId="0" fontId="33" fillId="0" borderId="74" xfId="0" applyFont="1" applyBorder="1">
      <alignment vertical="center"/>
    </xf>
    <xf numFmtId="45" fontId="61" fillId="0" borderId="71" xfId="0" applyNumberFormat="1" applyFont="1" applyBorder="1">
      <alignment vertical="center"/>
    </xf>
    <xf numFmtId="20" fontId="0" fillId="0" borderId="116" xfId="0" applyNumberFormat="1" applyBorder="1">
      <alignment vertical="center"/>
    </xf>
    <xf numFmtId="0" fontId="0" fillId="0" borderId="76" xfId="0" applyBorder="1" applyAlignment="1">
      <alignment horizontal="center" vertical="center"/>
    </xf>
    <xf numFmtId="0" fontId="0" fillId="0" borderId="71" xfId="0" applyBorder="1">
      <alignment vertical="center"/>
    </xf>
    <xf numFmtId="177" fontId="0" fillId="0" borderId="117" xfId="0" applyNumberFormat="1" applyBorder="1" applyAlignment="1">
      <alignment horizontal="right" vertical="center"/>
    </xf>
    <xf numFmtId="0" fontId="0" fillId="0" borderId="74" xfId="0" applyBorder="1">
      <alignment vertical="center"/>
    </xf>
    <xf numFmtId="20" fontId="0" fillId="0" borderId="63" xfId="0" applyNumberFormat="1" applyBorder="1" applyAlignment="1">
      <alignment horizontal="center" vertical="center"/>
    </xf>
    <xf numFmtId="20" fontId="0" fillId="0" borderId="108" xfId="0" applyNumberFormat="1" applyBorder="1" applyAlignment="1">
      <alignment horizontal="center" vertical="center"/>
    </xf>
    <xf numFmtId="20" fontId="0" fillId="0" borderId="109" xfId="0" applyNumberFormat="1" applyBorder="1" applyAlignment="1">
      <alignment horizontal="center" vertical="center"/>
    </xf>
    <xf numFmtId="20" fontId="0" fillId="0" borderId="118" xfId="0" applyNumberFormat="1" applyBorder="1">
      <alignment vertical="center"/>
    </xf>
    <xf numFmtId="20" fontId="0" fillId="0" borderId="119" xfId="0" applyNumberFormat="1" applyBorder="1">
      <alignment vertical="center"/>
    </xf>
    <xf numFmtId="20" fontId="0" fillId="0" borderId="120" xfId="0" applyNumberFormat="1" applyBorder="1">
      <alignment vertical="center"/>
    </xf>
    <xf numFmtId="20" fontId="0" fillId="0" borderId="121" xfId="0" applyNumberFormat="1" applyBorder="1">
      <alignment vertical="center"/>
    </xf>
    <xf numFmtId="20" fontId="0" fillId="0" borderId="122" xfId="0" applyNumberFormat="1" applyBorder="1">
      <alignment vertical="center"/>
    </xf>
    <xf numFmtId="0" fontId="0" fillId="0" borderId="55" xfId="0" applyBorder="1" applyAlignment="1">
      <alignment horizontal="center" vertical="center"/>
    </xf>
    <xf numFmtId="177" fontId="0" fillId="0" borderId="123" xfId="0" applyNumberFormat="1" applyBorder="1" applyAlignment="1">
      <alignment horizontal="right" vertical="center"/>
    </xf>
    <xf numFmtId="20" fontId="0" fillId="0" borderId="2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20" fontId="0" fillId="0" borderId="124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7" fontId="0" fillId="0" borderId="99" xfId="0" applyNumberFormat="1" applyBorder="1" applyAlignment="1">
      <alignment horizontal="right" vertical="center"/>
    </xf>
    <xf numFmtId="20" fontId="0" fillId="0" borderId="125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97" xfId="0" applyNumberFormat="1" applyBorder="1" applyAlignment="1">
      <alignment horizontal="right" vertical="center"/>
    </xf>
    <xf numFmtId="0" fontId="0" fillId="0" borderId="60" xfId="0" applyBorder="1">
      <alignment vertical="center"/>
    </xf>
    <xf numFmtId="20" fontId="0" fillId="0" borderId="126" xfId="0" applyNumberFormat="1" applyBorder="1">
      <alignment vertical="center"/>
    </xf>
    <xf numFmtId="45" fontId="61" fillId="0" borderId="81" xfId="0" applyNumberFormat="1" applyFont="1" applyBorder="1">
      <alignment vertical="center"/>
    </xf>
    <xf numFmtId="20" fontId="0" fillId="0" borderId="127" xfId="0" applyNumberFormat="1" applyBorder="1">
      <alignment vertical="center"/>
    </xf>
    <xf numFmtId="0" fontId="0" fillId="0" borderId="81" xfId="0" applyBorder="1">
      <alignment vertical="center"/>
    </xf>
    <xf numFmtId="21" fontId="33" fillId="0" borderId="79" xfId="0" applyNumberFormat="1" applyFont="1" applyBorder="1" applyAlignment="1">
      <alignment horizontal="center" vertical="center"/>
    </xf>
    <xf numFmtId="21" fontId="33" fillId="0" borderId="81" xfId="0" applyNumberFormat="1" applyFont="1" applyBorder="1" applyAlignment="1">
      <alignment horizontal="center" vertical="center"/>
    </xf>
    <xf numFmtId="20" fontId="33" fillId="0" borderId="81" xfId="0" applyNumberFormat="1" applyFont="1" applyBorder="1" applyAlignment="1">
      <alignment horizontal="center" vertical="center"/>
    </xf>
    <xf numFmtId="20" fontId="33" fillId="0" borderId="107" xfId="0" applyNumberFormat="1" applyFont="1" applyBorder="1" applyAlignment="1">
      <alignment horizontal="center" vertical="center"/>
    </xf>
    <xf numFmtId="20" fontId="40" fillId="0" borderId="82" xfId="0" applyNumberFormat="1" applyFont="1" applyBorder="1" applyAlignment="1">
      <alignment horizontal="center" vertical="center" shrinkToFit="1"/>
    </xf>
    <xf numFmtId="20" fontId="40" fillId="0" borderId="79" xfId="0" applyNumberFormat="1" applyFont="1" applyBorder="1" applyAlignment="1">
      <alignment horizontal="center" vertical="center" shrinkToFit="1"/>
    </xf>
    <xf numFmtId="20" fontId="40" fillId="0" borderId="83" xfId="0" applyNumberFormat="1" applyFont="1" applyBorder="1" applyAlignment="1">
      <alignment horizontal="center" vertical="center" shrinkToFit="1"/>
    </xf>
    <xf numFmtId="0" fontId="61" fillId="0" borderId="60" xfId="0" applyFont="1" applyBorder="1">
      <alignment vertical="center"/>
    </xf>
    <xf numFmtId="20" fontId="0" fillId="0" borderId="60" xfId="0" applyNumberFormat="1" applyBorder="1">
      <alignment vertical="center"/>
    </xf>
    <xf numFmtId="0" fontId="0" fillId="0" borderId="60" xfId="0" applyBorder="1" applyAlignment="1"/>
    <xf numFmtId="177" fontId="0" fillId="0" borderId="94" xfId="0" applyNumberFormat="1" applyBorder="1" applyAlignment="1">
      <alignment horizontal="right" vertical="center"/>
    </xf>
    <xf numFmtId="20" fontId="0" fillId="0" borderId="59" xfId="0" applyNumberFormat="1" applyBorder="1">
      <alignment vertical="center"/>
    </xf>
    <xf numFmtId="20" fontId="0" fillId="0" borderId="3" xfId="0" applyNumberFormat="1" applyBorder="1" applyAlignment="1">
      <alignment horizontal="center" vertical="center"/>
    </xf>
    <xf numFmtId="20" fontId="0" fillId="0" borderId="61" xfId="0" applyNumberFormat="1" applyBorder="1" applyAlignment="1">
      <alignment horizontal="center" vertical="center"/>
    </xf>
    <xf numFmtId="0" fontId="0" fillId="0" borderId="62" xfId="0" applyBorder="1">
      <alignment vertical="center"/>
    </xf>
    <xf numFmtId="21" fontId="61" fillId="0" borderId="64" xfId="0" applyNumberFormat="1" applyFont="1" applyBorder="1">
      <alignment vertical="center"/>
    </xf>
    <xf numFmtId="20" fontId="0" fillId="0" borderId="64" xfId="0" applyNumberFormat="1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64" xfId="0" applyBorder="1">
      <alignment vertical="center"/>
    </xf>
    <xf numFmtId="177" fontId="0" fillId="0" borderId="108" xfId="0" applyNumberFormat="1" applyBorder="1" applyAlignment="1">
      <alignment horizontal="right" vertical="center"/>
    </xf>
    <xf numFmtId="20" fontId="0" fillId="0" borderId="63" xfId="0" applyNumberFormat="1" applyBorder="1">
      <alignment vertical="center"/>
    </xf>
    <xf numFmtId="21" fontId="61" fillId="0" borderId="54" xfId="0" applyNumberFormat="1" applyFont="1" applyBorder="1">
      <alignment vertical="center"/>
    </xf>
    <xf numFmtId="20" fontId="0" fillId="0" borderId="55" xfId="0" applyNumberFormat="1" applyBorder="1">
      <alignment vertical="center"/>
    </xf>
    <xf numFmtId="21" fontId="61" fillId="0" borderId="68" xfId="0" applyNumberFormat="1" applyFont="1" applyBorder="1">
      <alignment vertical="center"/>
    </xf>
    <xf numFmtId="20" fontId="0" fillId="0" borderId="69" xfId="0" applyNumberFormat="1" applyBorder="1">
      <alignment vertical="center"/>
    </xf>
    <xf numFmtId="20" fontId="0" fillId="0" borderId="82" xfId="0" applyNumberFormat="1" applyBorder="1" applyAlignment="1">
      <alignment horizontal="center" vertical="center"/>
    </xf>
    <xf numFmtId="20" fontId="0" fillId="0" borderId="83" xfId="0" applyNumberFormat="1" applyBorder="1" applyAlignment="1">
      <alignment horizontal="center" vertical="center"/>
    </xf>
    <xf numFmtId="0" fontId="58" fillId="0" borderId="0" xfId="0" applyFont="1" applyAlignment="1">
      <alignment horizontal="left" vertical="top"/>
    </xf>
    <xf numFmtId="0" fontId="57" fillId="0" borderId="0" xfId="0" applyFont="1">
      <alignment vertical="center"/>
    </xf>
    <xf numFmtId="0" fontId="57" fillId="0" borderId="136" xfId="0" applyFont="1" applyBorder="1" applyAlignment="1">
      <alignment horizontal="center" vertical="center"/>
    </xf>
    <xf numFmtId="0" fontId="57" fillId="0" borderId="137" xfId="0" applyFont="1" applyBorder="1" applyAlignment="1">
      <alignment horizontal="center" vertical="center"/>
    </xf>
    <xf numFmtId="0" fontId="57" fillId="0" borderId="138" xfId="0" applyFont="1" applyBorder="1" applyAlignment="1">
      <alignment horizontal="center" vertical="center"/>
    </xf>
    <xf numFmtId="20" fontId="57" fillId="0" borderId="136" xfId="0" applyNumberFormat="1" applyFont="1" applyBorder="1" applyAlignment="1">
      <alignment horizontal="center" vertical="center"/>
    </xf>
    <xf numFmtId="20" fontId="57" fillId="0" borderId="141" xfId="0" applyNumberFormat="1" applyFont="1" applyBorder="1" applyAlignment="1">
      <alignment horizontal="center" vertical="center"/>
    </xf>
    <xf numFmtId="0" fontId="57" fillId="0" borderId="142" xfId="0" applyFont="1" applyBorder="1" applyAlignment="1">
      <alignment horizontal="center" vertical="center"/>
    </xf>
    <xf numFmtId="0" fontId="57" fillId="0" borderId="145" xfId="0" applyFont="1" applyBorder="1" applyAlignment="1">
      <alignment horizontal="center" vertical="center"/>
    </xf>
    <xf numFmtId="0" fontId="67" fillId="0" borderId="0" xfId="0" applyFont="1" applyAlignment="1">
      <alignment horizontal="left" vertical="top"/>
    </xf>
    <xf numFmtId="21" fontId="33" fillId="0" borderId="0" xfId="0" applyNumberFormat="1" applyFont="1" applyAlignment="1"/>
    <xf numFmtId="20" fontId="33" fillId="0" borderId="0" xfId="0" applyNumberFormat="1" applyFont="1" applyAlignment="1"/>
    <xf numFmtId="0" fontId="33" fillId="0" borderId="0" xfId="0" applyFont="1" applyAlignment="1">
      <alignment horizontal="right"/>
    </xf>
    <xf numFmtId="0" fontId="33" fillId="0" borderId="0" xfId="0" applyFont="1" applyAlignment="1"/>
    <xf numFmtId="20" fontId="0" fillId="0" borderId="37" xfId="0" applyNumberFormat="1" applyBorder="1" applyAlignment="1">
      <alignment horizontal="center" vertical="center"/>
    </xf>
    <xf numFmtId="20" fontId="0" fillId="0" borderId="39" xfId="0" applyNumberFormat="1" applyBorder="1" applyAlignment="1">
      <alignment horizontal="center" vertical="center"/>
    </xf>
    <xf numFmtId="21" fontId="40" fillId="0" borderId="14" xfId="0" applyNumberFormat="1" applyFont="1" applyBorder="1" applyAlignment="1">
      <alignment horizontal="center" vertical="center" shrinkToFit="1"/>
    </xf>
    <xf numFmtId="21" fontId="40" fillId="0" borderId="15" xfId="0" applyNumberFormat="1" applyFont="1" applyBorder="1" applyAlignment="1">
      <alignment horizontal="center" vertical="center" shrinkToFit="1"/>
    </xf>
    <xf numFmtId="20" fontId="40" fillId="0" borderId="15" xfId="0" applyNumberFormat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0" fillId="0" borderId="14" xfId="0" applyFont="1" applyBorder="1" applyAlignment="1">
      <alignment horizontal="right" vertical="center" shrinkToFit="1"/>
    </xf>
    <xf numFmtId="0" fontId="40" fillId="0" borderId="16" xfId="0" applyFont="1" applyBorder="1" applyAlignment="1">
      <alignment horizontal="right" vertical="center" shrinkToFit="1"/>
    </xf>
    <xf numFmtId="20" fontId="40" fillId="0" borderId="1" xfId="0" applyNumberFormat="1" applyFont="1" applyBorder="1" applyAlignment="1">
      <alignment horizontal="center" vertical="center" shrinkToFit="1"/>
    </xf>
    <xf numFmtId="20" fontId="40" fillId="0" borderId="30" xfId="0" applyNumberFormat="1" applyFont="1" applyBorder="1" applyAlignment="1">
      <alignment horizontal="center" vertical="center" shrinkToFit="1"/>
    </xf>
    <xf numFmtId="20" fontId="0" fillId="0" borderId="19" xfId="0" applyNumberFormat="1" applyBorder="1">
      <alignment vertical="center"/>
    </xf>
    <xf numFmtId="20" fontId="0" fillId="0" borderId="21" xfId="0" applyNumberFormat="1" applyBorder="1">
      <alignment vertical="center"/>
    </xf>
    <xf numFmtId="21" fontId="40" fillId="0" borderId="39" xfId="0" applyNumberFormat="1" applyFont="1" applyBorder="1">
      <alignment vertical="center"/>
    </xf>
    <xf numFmtId="20" fontId="40" fillId="0" borderId="39" xfId="0" applyNumberFormat="1" applyFont="1" applyBorder="1" applyAlignment="1">
      <alignment horizontal="right" vertical="center"/>
    </xf>
    <xf numFmtId="0" fontId="40" fillId="0" borderId="40" xfId="0" applyFont="1" applyBorder="1" applyAlignment="1">
      <alignment horizontal="center" vertical="center"/>
    </xf>
    <xf numFmtId="0" fontId="40" fillId="0" borderId="37" xfId="0" applyFont="1" applyBorder="1" applyAlignment="1">
      <alignment horizontal="right" vertical="center"/>
    </xf>
    <xf numFmtId="0" fontId="40" fillId="0" borderId="38" xfId="0" applyFont="1" applyBorder="1" applyAlignment="1">
      <alignment horizontal="right" vertical="center"/>
    </xf>
    <xf numFmtId="20" fontId="40" fillId="0" borderId="16" xfId="0" applyNumberFormat="1" applyFont="1" applyBorder="1" applyAlignment="1">
      <alignment horizontal="right" vertical="center"/>
    </xf>
    <xf numFmtId="20" fontId="40" fillId="0" borderId="1" xfId="0" applyNumberFormat="1" applyFont="1" applyBorder="1" applyAlignment="1">
      <alignment horizontal="center" vertical="center"/>
    </xf>
    <xf numFmtId="20" fontId="40" fillId="0" borderId="30" xfId="0" applyNumberFormat="1" applyFont="1" applyBorder="1" applyAlignment="1">
      <alignment horizontal="center" vertical="center"/>
    </xf>
    <xf numFmtId="21" fontId="40" fillId="0" borderId="21" xfId="0" applyNumberFormat="1" applyFont="1" applyBorder="1">
      <alignment vertical="center"/>
    </xf>
    <xf numFmtId="20" fontId="40" fillId="0" borderId="21" xfId="0" applyNumberFormat="1" applyFont="1" applyBorder="1" applyAlignment="1">
      <alignment horizontal="right" vertical="center"/>
    </xf>
    <xf numFmtId="0" fontId="40" fillId="0" borderId="22" xfId="0" applyFont="1" applyBorder="1" applyAlignment="1">
      <alignment horizontal="center" vertical="center"/>
    </xf>
    <xf numFmtId="0" fontId="40" fillId="0" borderId="19" xfId="0" applyFont="1" applyBorder="1" applyAlignment="1">
      <alignment horizontal="right" vertical="center"/>
    </xf>
    <xf numFmtId="0" fontId="40" fillId="0" borderId="20" xfId="0" applyFont="1" applyBorder="1" applyAlignment="1">
      <alignment horizontal="right" vertical="center"/>
    </xf>
    <xf numFmtId="20" fontId="40" fillId="0" borderId="22" xfId="0" applyNumberFormat="1" applyFont="1" applyBorder="1" applyAlignment="1">
      <alignment horizontal="right" vertical="center"/>
    </xf>
    <xf numFmtId="20" fontId="40" fillId="0" borderId="22" xfId="0" applyNumberFormat="1" applyFont="1" applyBorder="1" applyAlignment="1">
      <alignment horizontal="center" vertical="center"/>
    </xf>
    <xf numFmtId="20" fontId="40" fillId="0" borderId="100" xfId="0" applyNumberFormat="1" applyFont="1" applyBorder="1" applyAlignment="1">
      <alignment horizontal="center" vertical="center"/>
    </xf>
    <xf numFmtId="21" fontId="40" fillId="0" borderId="34" xfId="0" applyNumberFormat="1" applyFont="1" applyBorder="1">
      <alignment vertical="center"/>
    </xf>
    <xf numFmtId="20" fontId="40" fillId="0" borderId="34" xfId="0" applyNumberFormat="1" applyFont="1" applyBorder="1">
      <alignment vertical="center"/>
    </xf>
    <xf numFmtId="0" fontId="40" fillId="0" borderId="32" xfId="0" applyFont="1" applyBorder="1" applyAlignment="1">
      <alignment horizontal="right" vertical="center"/>
    </xf>
    <xf numFmtId="0" fontId="40" fillId="0" borderId="34" xfId="0" applyFont="1" applyBorder="1">
      <alignment vertical="center"/>
    </xf>
    <xf numFmtId="0" fontId="40" fillId="0" borderId="33" xfId="0" applyFont="1" applyBorder="1" applyAlignment="1">
      <alignment horizontal="right" vertical="center"/>
    </xf>
    <xf numFmtId="21" fontId="40" fillId="0" borderId="44" xfId="0" applyNumberFormat="1" applyFont="1" applyBorder="1">
      <alignment vertical="center"/>
    </xf>
    <xf numFmtId="20" fontId="40" fillId="0" borderId="44" xfId="0" applyNumberFormat="1" applyFont="1" applyBorder="1">
      <alignment vertical="center"/>
    </xf>
    <xf numFmtId="0" fontId="40" fillId="0" borderId="41" xfId="0" applyFont="1" applyBorder="1" applyAlignment="1">
      <alignment horizontal="right" vertical="center"/>
    </xf>
    <xf numFmtId="0" fontId="40" fillId="0" borderId="44" xfId="0" applyFont="1" applyBorder="1">
      <alignment vertical="center"/>
    </xf>
    <xf numFmtId="0" fontId="40" fillId="0" borderId="42" xfId="0" applyFont="1" applyBorder="1" applyAlignment="1">
      <alignment horizontal="right" vertical="center"/>
    </xf>
    <xf numFmtId="21" fontId="40" fillId="0" borderId="0" xfId="0" applyNumberFormat="1" applyFont="1">
      <alignment vertical="center"/>
    </xf>
    <xf numFmtId="20" fontId="40" fillId="0" borderId="0" xfId="0" applyNumberFormat="1" applyFont="1">
      <alignment vertical="center"/>
    </xf>
    <xf numFmtId="0" fontId="40" fillId="0" borderId="12" xfId="0" applyFont="1" applyBorder="1" applyAlignment="1">
      <alignment horizontal="right" vertical="center"/>
    </xf>
    <xf numFmtId="0" fontId="40" fillId="0" borderId="13" xfId="0" applyFont="1" applyBorder="1" applyAlignment="1">
      <alignment horizontal="right" vertical="center"/>
    </xf>
    <xf numFmtId="20" fontId="40" fillId="0" borderId="21" xfId="0" applyNumberFormat="1" applyFont="1" applyBorder="1">
      <alignment vertical="center"/>
    </xf>
    <xf numFmtId="0" fontId="40" fillId="0" borderId="21" xfId="0" applyFont="1" applyBorder="1">
      <alignment vertical="center"/>
    </xf>
    <xf numFmtId="21" fontId="40" fillId="0" borderId="32" xfId="0" applyNumberFormat="1" applyFont="1" applyBorder="1">
      <alignment vertical="center"/>
    </xf>
    <xf numFmtId="21" fontId="40" fillId="0" borderId="81" xfId="0" applyNumberFormat="1" applyFont="1" applyBorder="1">
      <alignment vertical="center"/>
    </xf>
    <xf numFmtId="20" fontId="40" fillId="0" borderId="81" xfId="0" applyNumberFormat="1" applyFont="1" applyBorder="1">
      <alignment vertical="center"/>
    </xf>
    <xf numFmtId="0" fontId="40" fillId="0" borderId="79" xfId="0" applyFont="1" applyBorder="1" applyAlignment="1">
      <alignment horizontal="right" vertical="center"/>
    </xf>
    <xf numFmtId="0" fontId="40" fillId="0" borderId="81" xfId="0" applyFont="1" applyBorder="1">
      <alignment vertical="center"/>
    </xf>
    <xf numFmtId="0" fontId="40" fillId="0" borderId="80" xfId="0" applyFont="1" applyBorder="1" applyAlignment="1">
      <alignment horizontal="right" vertical="center"/>
    </xf>
    <xf numFmtId="20" fontId="40" fillId="0" borderId="82" xfId="0" applyNumberFormat="1" applyFont="1" applyBorder="1" applyAlignment="1">
      <alignment horizontal="right" vertical="center"/>
    </xf>
    <xf numFmtId="20" fontId="40" fillId="0" borderId="82" xfId="0" applyNumberFormat="1" applyFont="1" applyBorder="1" applyAlignment="1">
      <alignment horizontal="center" vertical="center"/>
    </xf>
    <xf numFmtId="20" fontId="40" fillId="0" borderId="83" xfId="0" applyNumberFormat="1" applyFont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20" fontId="0" fillId="0" borderId="52" xfId="0" applyNumberFormat="1" applyBorder="1" applyAlignment="1">
      <alignment horizontal="center" vertical="center"/>
    </xf>
    <xf numFmtId="20" fontId="0" fillId="0" borderId="54" xfId="0" applyNumberFormat="1" applyBorder="1" applyAlignment="1">
      <alignment horizontal="center" vertical="center"/>
    </xf>
    <xf numFmtId="21" fontId="40" fillId="0" borderId="52" xfId="0" applyNumberFormat="1" applyFont="1" applyBorder="1" applyAlignment="1">
      <alignment horizontal="center" vertical="center" shrinkToFit="1"/>
    </xf>
    <xf numFmtId="21" fontId="40" fillId="0" borderId="54" xfId="0" applyNumberFormat="1" applyFont="1" applyBorder="1" applyAlignment="1">
      <alignment horizontal="center" vertical="center" shrinkToFit="1"/>
    </xf>
    <xf numFmtId="20" fontId="40" fillId="0" borderId="54" xfId="0" applyNumberFormat="1" applyFont="1" applyBorder="1" applyAlignment="1">
      <alignment horizontal="center" vertical="center" shrinkToFit="1"/>
    </xf>
    <xf numFmtId="0" fontId="40" fillId="0" borderId="55" xfId="0" applyFont="1" applyBorder="1" applyAlignment="1">
      <alignment horizontal="center" vertical="center" shrinkToFit="1"/>
    </xf>
    <xf numFmtId="0" fontId="40" fillId="0" borderId="52" xfId="0" applyFont="1" applyBorder="1" applyAlignment="1">
      <alignment horizontal="right" vertical="center" shrinkToFit="1"/>
    </xf>
    <xf numFmtId="0" fontId="40" fillId="0" borderId="53" xfId="0" applyFont="1" applyBorder="1" applyAlignment="1">
      <alignment horizontal="right" vertical="center" shrinkToFit="1"/>
    </xf>
    <xf numFmtId="20" fontId="40" fillId="0" borderId="55" xfId="0" applyNumberFormat="1" applyFont="1" applyBorder="1" applyAlignment="1">
      <alignment horizontal="center" vertical="center" shrinkToFit="1"/>
    </xf>
    <xf numFmtId="20" fontId="40" fillId="0" borderId="56" xfId="0" applyNumberFormat="1" applyFont="1" applyBorder="1" applyAlignment="1">
      <alignment horizontal="center" vertical="center" shrinkToFit="1"/>
    </xf>
    <xf numFmtId="20" fontId="0" fillId="0" borderId="41" xfId="0" applyNumberFormat="1" applyBorder="1">
      <alignment vertical="center"/>
    </xf>
    <xf numFmtId="20" fontId="0" fillId="0" borderId="44" xfId="0" applyNumberFormat="1" applyBorder="1">
      <alignment vertical="center"/>
    </xf>
    <xf numFmtId="20" fontId="40" fillId="0" borderId="39" xfId="0" applyNumberFormat="1" applyFont="1" applyBorder="1">
      <alignment vertical="center"/>
    </xf>
    <xf numFmtId="20" fontId="40" fillId="0" borderId="38" xfId="0" applyNumberFormat="1" applyFont="1" applyBorder="1" applyAlignment="1">
      <alignment horizontal="right" vertical="center"/>
    </xf>
    <xf numFmtId="20" fontId="40" fillId="0" borderId="40" xfId="0" applyNumberFormat="1" applyFont="1" applyBorder="1" applyAlignment="1">
      <alignment horizontal="center" vertical="center"/>
    </xf>
    <xf numFmtId="20" fontId="40" fillId="0" borderId="105" xfId="0" applyNumberFormat="1" applyFont="1" applyBorder="1" applyAlignment="1">
      <alignment horizontal="center" vertical="center"/>
    </xf>
    <xf numFmtId="20" fontId="40" fillId="0" borderId="20" xfId="0" applyNumberFormat="1" applyFont="1" applyBorder="1" applyAlignment="1">
      <alignment horizontal="right" vertical="center"/>
    </xf>
    <xf numFmtId="0" fontId="40" fillId="0" borderId="35" xfId="0" applyFont="1" applyBorder="1" applyAlignment="1">
      <alignment horizontal="center" vertical="center"/>
    </xf>
    <xf numFmtId="21" fontId="40" fillId="0" borderId="27" xfId="0" applyNumberFormat="1" applyFont="1" applyBorder="1">
      <alignment vertical="center"/>
    </xf>
    <xf numFmtId="20" fontId="40" fillId="0" borderId="27" xfId="0" applyNumberFormat="1" applyFont="1" applyBorder="1">
      <alignment vertical="center"/>
    </xf>
    <xf numFmtId="0" fontId="33" fillId="0" borderId="3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5" xfId="0" applyFont="1" applyBorder="1">
      <alignment vertical="center"/>
    </xf>
    <xf numFmtId="21" fontId="40" fillId="0" borderId="52" xfId="0" applyNumberFormat="1" applyFont="1" applyBorder="1" applyAlignment="1">
      <alignment horizontal="center" vertical="center"/>
    </xf>
    <xf numFmtId="21" fontId="40" fillId="0" borderId="54" xfId="0" applyNumberFormat="1" applyFont="1" applyBorder="1" applyAlignment="1">
      <alignment horizontal="center" vertical="center"/>
    </xf>
    <xf numFmtId="20" fontId="40" fillId="0" borderId="54" xfId="0" applyNumberFormat="1" applyFont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0" fontId="40" fillId="0" borderId="52" xfId="0" applyFont="1" applyBorder="1" applyAlignment="1">
      <alignment horizontal="right" vertical="center"/>
    </xf>
    <xf numFmtId="0" fontId="40" fillId="0" borderId="53" xfId="0" applyFont="1" applyBorder="1" applyAlignment="1">
      <alignment horizontal="right" vertical="center"/>
    </xf>
    <xf numFmtId="0" fontId="40" fillId="0" borderId="39" xfId="0" applyFont="1" applyBorder="1">
      <alignment vertical="center"/>
    </xf>
    <xf numFmtId="21" fontId="40" fillId="0" borderId="49" xfId="0" applyNumberFormat="1" applyFont="1" applyBorder="1">
      <alignment vertical="center"/>
    </xf>
    <xf numFmtId="20" fontId="40" fillId="0" borderId="49" xfId="0" applyNumberFormat="1" applyFont="1" applyBorder="1">
      <alignment vertical="center"/>
    </xf>
    <xf numFmtId="0" fontId="40" fillId="0" borderId="50" xfId="0" applyFont="1" applyBorder="1" applyAlignment="1">
      <alignment horizontal="center" vertical="center"/>
    </xf>
    <xf numFmtId="0" fontId="40" fillId="0" borderId="47" xfId="0" applyFont="1" applyBorder="1" applyAlignment="1">
      <alignment horizontal="right" vertical="center"/>
    </xf>
    <xf numFmtId="0" fontId="40" fillId="0" borderId="49" xfId="0" applyFont="1" applyBorder="1">
      <alignment vertical="center"/>
    </xf>
    <xf numFmtId="0" fontId="40" fillId="0" borderId="48" xfId="0" applyFont="1" applyBorder="1" applyAlignment="1">
      <alignment horizontal="right" vertical="center"/>
    </xf>
    <xf numFmtId="20" fontId="40" fillId="0" borderId="80" xfId="0" applyNumberFormat="1" applyFont="1" applyBorder="1" applyAlignment="1">
      <alignment horizontal="right" vertical="center"/>
    </xf>
    <xf numFmtId="21" fontId="40" fillId="0" borderId="0" xfId="0" applyNumberFormat="1" applyFont="1" applyAlignment="1"/>
    <xf numFmtId="0" fontId="40" fillId="0" borderId="0" xfId="0" applyFont="1" applyAlignment="1">
      <alignment horizontal="right"/>
    </xf>
    <xf numFmtId="0" fontId="40" fillId="0" borderId="0" xfId="0" applyFont="1" applyAlignment="1"/>
    <xf numFmtId="0" fontId="40" fillId="0" borderId="149" xfId="0" applyFont="1" applyBorder="1" applyAlignment="1">
      <alignment horizontal="center" vertical="center"/>
    </xf>
    <xf numFmtId="49" fontId="40" fillId="0" borderId="22" xfId="0" applyNumberFormat="1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99" xfId="0" applyFont="1" applyBorder="1" applyAlignment="1">
      <alignment horizontal="center" vertical="center"/>
    </xf>
    <xf numFmtId="0" fontId="40" fillId="0" borderId="152" xfId="0" applyFont="1" applyBorder="1" applyAlignment="1">
      <alignment horizontal="center" vertical="center"/>
    </xf>
    <xf numFmtId="0" fontId="0" fillId="0" borderId="86" xfId="0" applyBorder="1">
      <alignment vertical="center"/>
    </xf>
    <xf numFmtId="0" fontId="0" fillId="0" borderId="84" xfId="0" applyBorder="1">
      <alignment vertical="center"/>
    </xf>
    <xf numFmtId="0" fontId="0" fillId="0" borderId="153" xfId="0" applyBorder="1">
      <alignment vertical="center"/>
    </xf>
    <xf numFmtId="20" fontId="40" fillId="0" borderId="42" xfId="0" applyNumberFormat="1" applyFont="1" applyBorder="1" applyAlignment="1">
      <alignment horizontal="right" vertical="center"/>
    </xf>
    <xf numFmtId="20" fontId="40" fillId="0" borderId="45" xfId="0" applyNumberFormat="1" applyFont="1" applyBorder="1" applyAlignment="1">
      <alignment horizontal="center" vertical="center"/>
    </xf>
    <xf numFmtId="20" fontId="40" fillId="0" borderId="154" xfId="0" applyNumberFormat="1" applyFont="1" applyBorder="1" applyAlignment="1">
      <alignment horizontal="center" vertical="center"/>
    </xf>
    <xf numFmtId="20" fontId="40" fillId="0" borderId="53" xfId="0" applyNumberFormat="1" applyFont="1" applyBorder="1" applyAlignment="1">
      <alignment horizontal="right" vertical="center" shrinkToFit="1"/>
    </xf>
    <xf numFmtId="0" fontId="0" fillId="0" borderId="87" xfId="0" applyBorder="1">
      <alignment vertical="center"/>
    </xf>
    <xf numFmtId="20" fontId="40" fillId="0" borderId="48" xfId="0" applyNumberFormat="1" applyFont="1" applyBorder="1" applyAlignment="1">
      <alignment horizontal="right" vertical="center"/>
    </xf>
    <xf numFmtId="20" fontId="40" fillId="0" borderId="50" xfId="0" applyNumberFormat="1" applyFont="1" applyBorder="1" applyAlignment="1">
      <alignment horizontal="center" vertical="center"/>
    </xf>
    <xf numFmtId="20" fontId="40" fillId="0" borderId="155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56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49" fontId="35" fillId="0" borderId="3" xfId="0" applyNumberFormat="1" applyFont="1" applyBorder="1" applyAlignment="1">
      <alignment horizontal="center" vertical="center" wrapText="1"/>
    </xf>
    <xf numFmtId="49" fontId="35" fillId="0" borderId="82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1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43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47" fillId="0" borderId="8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0" fontId="52" fillId="0" borderId="0" xfId="0" applyNumberFormat="1" applyFont="1" applyAlignment="1">
      <alignment horizontal="center"/>
    </xf>
    <xf numFmtId="20" fontId="0" fillId="0" borderId="4" xfId="0" applyNumberForma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4" fillId="0" borderId="92" xfId="0" applyFont="1" applyBorder="1" applyAlignment="1">
      <alignment horizontal="center" vertical="center"/>
    </xf>
    <xf numFmtId="0" fontId="34" fillId="0" borderId="94" xfId="0" applyFont="1" applyBorder="1" applyAlignment="1">
      <alignment horizontal="center" vertical="center"/>
    </xf>
    <xf numFmtId="177" fontId="34" fillId="0" borderId="2" xfId="0" applyNumberFormat="1" applyFont="1" applyBorder="1">
      <alignment vertical="center"/>
    </xf>
    <xf numFmtId="177" fontId="34" fillId="0" borderId="3" xfId="0" applyNumberFormat="1" applyFont="1" applyBorder="1">
      <alignment vertical="center"/>
    </xf>
    <xf numFmtId="56" fontId="32" fillId="0" borderId="0" xfId="0" applyNumberFormat="1" applyFont="1" applyAlignment="1">
      <alignment horizontal="center"/>
    </xf>
    <xf numFmtId="20" fontId="32" fillId="0" borderId="0" xfId="0" applyNumberFormat="1" applyFont="1" applyAlignment="1">
      <alignment horizontal="center"/>
    </xf>
    <xf numFmtId="0" fontId="34" fillId="0" borderId="97" xfId="0" applyFont="1" applyBorder="1" applyAlignment="1">
      <alignment horizontal="center" vertical="center"/>
    </xf>
    <xf numFmtId="0" fontId="34" fillId="0" borderId="99" xfId="0" applyFont="1" applyBorder="1" applyAlignment="1">
      <alignment horizontal="center" vertical="center"/>
    </xf>
    <xf numFmtId="177" fontId="34" fillId="0" borderId="1" xfId="0" applyNumberFormat="1" applyFont="1" applyBorder="1" applyAlignment="1">
      <alignment horizontal="right" vertical="center"/>
    </xf>
    <xf numFmtId="177" fontId="34" fillId="0" borderId="2" xfId="0" applyNumberFormat="1" applyFont="1" applyBorder="1" applyAlignment="1">
      <alignment horizontal="right" vertical="center"/>
    </xf>
    <xf numFmtId="177" fontId="34" fillId="0" borderId="3" xfId="0" applyNumberFormat="1" applyFont="1" applyBorder="1" applyAlignment="1">
      <alignment horizontal="right" vertical="center"/>
    </xf>
    <xf numFmtId="178" fontId="34" fillId="0" borderId="1" xfId="0" applyNumberFormat="1" applyFont="1" applyBorder="1" applyAlignment="1">
      <alignment horizontal="right" vertical="center"/>
    </xf>
    <xf numFmtId="178" fontId="34" fillId="0" borderId="3" xfId="0" applyNumberFormat="1" applyFont="1" applyBorder="1" applyAlignment="1">
      <alignment horizontal="right" vertical="center"/>
    </xf>
    <xf numFmtId="178" fontId="34" fillId="0" borderId="2" xfId="0" applyNumberFormat="1" applyFont="1" applyBorder="1" applyAlignment="1">
      <alignment horizontal="right" vertical="center"/>
    </xf>
    <xf numFmtId="177" fontId="34" fillId="0" borderId="1" xfId="0" applyNumberFormat="1" applyFont="1" applyBorder="1">
      <alignment vertical="center"/>
    </xf>
    <xf numFmtId="0" fontId="34" fillId="0" borderId="107" xfId="0" applyFont="1" applyBorder="1" applyAlignment="1">
      <alignment horizontal="center" vertical="center"/>
    </xf>
    <xf numFmtId="178" fontId="34" fillId="0" borderId="82" xfId="0" applyNumberFormat="1" applyFont="1" applyBorder="1" applyAlignment="1">
      <alignment horizontal="right" vertical="center"/>
    </xf>
    <xf numFmtId="20" fontId="0" fillId="0" borderId="86" xfId="0" applyNumberFormat="1" applyBorder="1" applyAlignment="1">
      <alignment horizontal="center"/>
    </xf>
    <xf numFmtId="20" fontId="0" fillId="0" borderId="64" xfId="0" applyNumberFormat="1" applyBorder="1" applyAlignment="1">
      <alignment horizontal="center"/>
    </xf>
    <xf numFmtId="20" fontId="0" fillId="0" borderId="85" xfId="0" applyNumberFormat="1" applyBorder="1" applyAlignment="1">
      <alignment horizontal="center"/>
    </xf>
    <xf numFmtId="20" fontId="34" fillId="0" borderId="29" xfId="0" applyNumberFormat="1" applyFont="1" applyBorder="1" applyAlignment="1">
      <alignment horizontal="center" vertical="center"/>
    </xf>
    <xf numFmtId="20" fontId="34" fillId="0" borderId="57" xfId="0" applyNumberFormat="1" applyFont="1" applyBorder="1" applyAlignment="1">
      <alignment horizontal="center" vertical="center"/>
    </xf>
    <xf numFmtId="0" fontId="34" fillId="0" borderId="14" xfId="0" applyFont="1" applyBorder="1" applyAlignment="1">
      <alignment vertical="center" shrinkToFit="1"/>
    </xf>
    <xf numFmtId="0" fontId="34" fillId="0" borderId="58" xfId="0" applyFont="1" applyBorder="1" applyAlignment="1">
      <alignment vertical="center" shrinkToFit="1"/>
    </xf>
    <xf numFmtId="0" fontId="34" fillId="0" borderId="16" xfId="0" applyFont="1" applyBorder="1">
      <alignment vertical="center"/>
    </xf>
    <xf numFmtId="0" fontId="34" fillId="0" borderId="59" xfId="0" applyFont="1" applyBorder="1">
      <alignment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20" fontId="0" fillId="0" borderId="0" xfId="0" applyNumberFormat="1" applyAlignment="1">
      <alignment horizontal="left"/>
    </xf>
    <xf numFmtId="20" fontId="34" fillId="0" borderId="30" xfId="0" applyNumberFormat="1" applyFont="1" applyBorder="1" applyAlignment="1">
      <alignment horizontal="center" vertical="center"/>
    </xf>
    <xf numFmtId="20" fontId="34" fillId="0" borderId="61" xfId="0" applyNumberFormat="1" applyFont="1" applyBorder="1" applyAlignment="1">
      <alignment horizontal="center" vertical="center"/>
    </xf>
    <xf numFmtId="20" fontId="34" fillId="0" borderId="78" xfId="0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34" fillId="0" borderId="80" xfId="0" applyFont="1" applyBorder="1">
      <alignment vertical="center"/>
    </xf>
    <xf numFmtId="20" fontId="34" fillId="0" borderId="1" xfId="0" applyNumberFormat="1" applyFont="1" applyBorder="1">
      <alignment vertical="center"/>
    </xf>
    <xf numFmtId="20" fontId="34" fillId="0" borderId="82" xfId="0" applyNumberFormat="1" applyFont="1" applyBorder="1">
      <alignment vertical="center"/>
    </xf>
    <xf numFmtId="20" fontId="34" fillId="0" borderId="82" xfId="0" applyNumberFormat="1" applyFont="1" applyBorder="1" applyAlignment="1">
      <alignment horizontal="center" vertical="center"/>
    </xf>
    <xf numFmtId="20" fontId="34" fillId="0" borderId="83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49" fontId="16" fillId="0" borderId="0" xfId="2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20" fontId="0" fillId="0" borderId="70" xfId="0" applyNumberFormat="1" applyBorder="1" applyAlignment="1">
      <alignment horizontal="center"/>
    </xf>
    <xf numFmtId="20" fontId="0" fillId="0" borderId="71" xfId="0" applyNumberFormat="1" applyBorder="1" applyAlignment="1">
      <alignment horizontal="center"/>
    </xf>
    <xf numFmtId="0" fontId="33" fillId="0" borderId="66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0" fontId="0" fillId="0" borderId="97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20" fontId="0" fillId="0" borderId="29" xfId="0" applyNumberFormat="1" applyBorder="1" applyAlignment="1">
      <alignment horizontal="center" vertical="center"/>
    </xf>
    <xf numFmtId="20" fontId="0" fillId="0" borderId="57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20" fontId="0" fillId="0" borderId="6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0" fontId="0" fillId="0" borderId="107" xfId="0" applyBorder="1" applyAlignment="1">
      <alignment horizontal="center" vertical="center"/>
    </xf>
    <xf numFmtId="178" fontId="0" fillId="0" borderId="82" xfId="0" applyNumberFormat="1" applyBorder="1" applyAlignment="1">
      <alignment horizontal="right" vertical="center"/>
    </xf>
    <xf numFmtId="20" fontId="0" fillId="0" borderId="72" xfId="0" applyNumberFormat="1" applyBorder="1" applyAlignment="1">
      <alignment horizontal="center"/>
    </xf>
    <xf numFmtId="0" fontId="0" fillId="0" borderId="7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97" xfId="0" applyNumberFormat="1" applyBorder="1" applyAlignment="1">
      <alignment horizontal="right" vertical="center"/>
    </xf>
    <xf numFmtId="177" fontId="0" fillId="0" borderId="94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99" xfId="0" applyBorder="1" applyAlignment="1">
      <alignment horizontal="right" vertical="center"/>
    </xf>
    <xf numFmtId="20" fontId="0" fillId="0" borderId="55" xfId="0" applyNumberForma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20" fontId="0" fillId="0" borderId="56" xfId="0" applyNumberFormat="1" applyBorder="1" applyAlignment="1">
      <alignment horizontal="center" vertical="center"/>
    </xf>
    <xf numFmtId="20" fontId="65" fillId="0" borderId="0" xfId="0" applyNumberFormat="1" applyFont="1" applyAlignment="1">
      <alignment horizontal="center"/>
    </xf>
    <xf numFmtId="0" fontId="33" fillId="0" borderId="79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78" fontId="0" fillId="0" borderId="97" xfId="0" applyNumberFormat="1" applyBorder="1" applyAlignment="1">
      <alignment horizontal="right" vertical="center"/>
    </xf>
    <xf numFmtId="178" fontId="0" fillId="0" borderId="94" xfId="0" applyNumberFormat="1" applyBorder="1" applyAlignment="1">
      <alignment horizontal="right" vertical="center"/>
    </xf>
    <xf numFmtId="0" fontId="0" fillId="0" borderId="82" xfId="0" applyBorder="1" applyAlignment="1">
      <alignment horizontal="center" vertical="center"/>
    </xf>
    <xf numFmtId="178" fontId="0" fillId="0" borderId="107" xfId="0" applyNumberFormat="1" applyBorder="1" applyAlignment="1">
      <alignment horizontal="right" vertical="center"/>
    </xf>
    <xf numFmtId="0" fontId="66" fillId="0" borderId="0" xfId="0" applyFont="1" applyAlignment="1">
      <alignment horizontal="center" vertical="top"/>
    </xf>
    <xf numFmtId="0" fontId="57" fillId="0" borderId="0" xfId="0" applyFont="1" applyAlignment="1">
      <alignment horizontal="left" vertical="center"/>
    </xf>
    <xf numFmtId="0" fontId="57" fillId="0" borderId="128" xfId="0" applyFont="1" applyBorder="1" applyAlignment="1">
      <alignment horizontal="center" vertical="center"/>
    </xf>
    <xf numFmtId="0" fontId="57" fillId="0" borderId="129" xfId="0" applyFont="1" applyBorder="1" applyAlignment="1">
      <alignment horizontal="center" vertical="center"/>
    </xf>
    <xf numFmtId="0" fontId="57" fillId="0" borderId="130" xfId="0" applyFont="1" applyBorder="1" applyAlignment="1">
      <alignment horizontal="center" vertical="center"/>
    </xf>
    <xf numFmtId="0" fontId="57" fillId="0" borderId="131" xfId="0" applyFont="1" applyBorder="1" applyAlignment="1">
      <alignment horizontal="center" vertical="center"/>
    </xf>
    <xf numFmtId="0" fontId="57" fillId="0" borderId="132" xfId="0" applyFont="1" applyBorder="1" applyAlignment="1">
      <alignment horizontal="center" vertical="center"/>
    </xf>
    <xf numFmtId="0" fontId="57" fillId="0" borderId="133" xfId="0" applyFont="1" applyBorder="1" applyAlignment="1">
      <alignment horizontal="center" vertical="center"/>
    </xf>
    <xf numFmtId="0" fontId="57" fillId="0" borderId="134" xfId="0" applyFont="1" applyBorder="1" applyAlignment="1">
      <alignment horizontal="center" vertical="center"/>
    </xf>
    <xf numFmtId="0" fontId="57" fillId="0" borderId="135" xfId="0" applyFont="1" applyBorder="1" applyAlignment="1">
      <alignment horizontal="center" vertical="center"/>
    </xf>
    <xf numFmtId="20" fontId="59" fillId="0" borderId="139" xfId="0" applyNumberFormat="1" applyFont="1" applyBorder="1" applyAlignment="1">
      <alignment horizontal="center" vertical="center"/>
    </xf>
    <xf numFmtId="20" fontId="59" fillId="0" borderId="140" xfId="0" applyNumberFormat="1" applyFont="1" applyBorder="1" applyAlignment="1">
      <alignment horizontal="center" vertical="center"/>
    </xf>
    <xf numFmtId="0" fontId="57" fillId="0" borderId="143" xfId="0" applyFont="1" applyBorder="1" applyAlignment="1">
      <alignment horizontal="center" vertical="center"/>
    </xf>
    <xf numFmtId="0" fontId="57" fillId="0" borderId="144" xfId="0" applyFont="1" applyBorder="1" applyAlignment="1">
      <alignment horizontal="center" vertical="center"/>
    </xf>
    <xf numFmtId="20" fontId="59" fillId="0" borderId="146" xfId="0" applyNumberFormat="1" applyFont="1" applyBorder="1" applyAlignment="1">
      <alignment horizontal="center" vertical="center"/>
    </xf>
    <xf numFmtId="20" fontId="59" fillId="0" borderId="147" xfId="0" applyNumberFormat="1" applyFont="1" applyBorder="1" applyAlignment="1">
      <alignment horizontal="center" vertical="center"/>
    </xf>
    <xf numFmtId="0" fontId="57" fillId="0" borderId="148" xfId="0" applyFont="1" applyBorder="1" applyAlignment="1">
      <alignment horizontal="center" vertical="center"/>
    </xf>
    <xf numFmtId="20" fontId="53" fillId="0" borderId="0" xfId="0" applyNumberFormat="1" applyFont="1" applyAlignment="1">
      <alignment horizontal="center"/>
    </xf>
    <xf numFmtId="20" fontId="40" fillId="0" borderId="70" xfId="0" applyNumberFormat="1" applyFont="1" applyBorder="1" applyAlignment="1">
      <alignment horizontal="center" vertical="center"/>
    </xf>
    <xf numFmtId="20" fontId="40" fillId="0" borderId="71" xfId="0" applyNumberFormat="1" applyFont="1" applyBorder="1" applyAlignment="1">
      <alignment horizontal="center" vertical="center"/>
    </xf>
    <xf numFmtId="20" fontId="40" fillId="0" borderId="72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40" fillId="0" borderId="33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80" xfId="0" applyFont="1" applyBorder="1" applyAlignment="1">
      <alignment horizontal="center" vertical="center"/>
    </xf>
    <xf numFmtId="0" fontId="40" fillId="0" borderId="82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 shrinkToFit="1"/>
    </xf>
    <xf numFmtId="0" fontId="40" fillId="0" borderId="53" xfId="0" applyFont="1" applyBorder="1" applyAlignment="1">
      <alignment horizontal="center" vertical="center" shrinkToFit="1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20" fontId="68" fillId="0" borderId="0" xfId="0" applyNumberFormat="1" applyFont="1" applyAlignment="1">
      <alignment horizontal="center"/>
    </xf>
    <xf numFmtId="0" fontId="40" fillId="0" borderId="150" xfId="0" applyFont="1" applyBorder="1" applyAlignment="1">
      <alignment horizontal="center" vertical="center"/>
    </xf>
    <xf numFmtId="0" fontId="40" fillId="0" borderId="151" xfId="0" applyFont="1" applyBorder="1" applyAlignment="1">
      <alignment horizontal="center" vertical="center"/>
    </xf>
    <xf numFmtId="0" fontId="40" fillId="0" borderId="99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</cellXfs>
  <cellStyles count="5">
    <cellStyle name="標準" xfId="0" builtinId="0"/>
    <cellStyle name="標準 2" xfId="3" xr:uid="{00000000-0005-0000-0000-000001000000}"/>
    <cellStyle name="標準 2 2" xfId="4" xr:uid="{00000000-0005-0000-0000-000002000000}"/>
    <cellStyle name="標準_Book1" xfId="2" xr:uid="{00000000-0005-0000-0000-000003000000}"/>
    <cellStyle name="標準_後期プリント２００５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971550</xdr:colOff>
      <xdr:row>36</xdr:row>
      <xdr:rowOff>57149</xdr:rowOff>
    </xdr:from>
    <xdr:ext cx="3638550" cy="8382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257425" y="9344024"/>
          <a:ext cx="3638550" cy="838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/>
            <a:t>本件に関する問い合わせ</a:t>
          </a:r>
          <a:endParaRPr kumimoji="1" lang="en-US" altLang="ja-JP" sz="1050"/>
        </a:p>
        <a:p>
          <a:r>
            <a:rPr kumimoji="1" lang="ja-JP" altLang="en-US" sz="1050"/>
            <a:t>３地区主任：明星高校　　　</a:t>
          </a:r>
          <a:r>
            <a:rPr kumimoji="1" lang="ja-JP" altLang="en-US" sz="1050" baseline="0"/>
            <a:t>   </a:t>
          </a:r>
          <a:r>
            <a:rPr kumimoji="1" lang="ja-JP" altLang="en-US" sz="1050"/>
            <a:t> 宮井　健太　</a:t>
          </a:r>
          <a:r>
            <a:rPr kumimoji="1" lang="ja-JP" altLang="en-US" sz="1050" baseline="0"/>
            <a:t> </a:t>
          </a:r>
          <a:r>
            <a:rPr kumimoji="1" lang="en-US" altLang="ja-JP" sz="1050"/>
            <a:t>06-6761-5606</a:t>
          </a:r>
        </a:p>
        <a:p>
          <a:r>
            <a:rPr kumimoji="1" lang="ja-JP" altLang="en-US" sz="1050"/>
            <a:t>４地区主任：初芝立命館高校　新井　　 肇　</a:t>
          </a:r>
          <a:r>
            <a:rPr kumimoji="1" lang="en-US" altLang="ja-JP" sz="1050"/>
            <a:t>072-235-3900</a:t>
          </a:r>
          <a:endParaRPr kumimoji="1" lang="ja-JP" altLang="en-US" sz="105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100-00005E0B0000}"/>
            </a:ext>
          </a:extLst>
        </xdr:cNvPr>
        <xdr:cNvSpPr>
          <a:spLocks/>
        </xdr:cNvSpPr>
      </xdr:nvSpPr>
      <xdr:spPr bwMode="auto">
        <a:xfrm>
          <a:off x="2905125" y="5286375"/>
          <a:ext cx="0" cy="2095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100-00005F0B0000}"/>
            </a:ext>
          </a:extLst>
        </xdr:cNvPr>
        <xdr:cNvSpPr>
          <a:spLocks/>
        </xdr:cNvSpPr>
      </xdr:nvSpPr>
      <xdr:spPr bwMode="auto">
        <a:xfrm>
          <a:off x="2905125" y="2981325"/>
          <a:ext cx="0" cy="4191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100-0000600B0000}"/>
            </a:ext>
          </a:extLst>
        </xdr:cNvPr>
        <xdr:cNvSpPr>
          <a:spLocks/>
        </xdr:cNvSpPr>
      </xdr:nvSpPr>
      <xdr:spPr bwMode="auto">
        <a:xfrm>
          <a:off x="2905125" y="4029075"/>
          <a:ext cx="0" cy="18859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22</xdr:row>
      <xdr:rowOff>15240</xdr:rowOff>
    </xdr:from>
    <xdr:to>
      <xdr:col>11</xdr:col>
      <xdr:colOff>0</xdr:colOff>
      <xdr:row>29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100-0000610B0000}"/>
            </a:ext>
          </a:extLst>
        </xdr:cNvPr>
        <xdr:cNvSpPr>
          <a:spLocks/>
        </xdr:cNvSpPr>
      </xdr:nvSpPr>
      <xdr:spPr bwMode="auto">
        <a:xfrm>
          <a:off x="2905125" y="4463415"/>
          <a:ext cx="0" cy="145161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100-0000620B0000}"/>
            </a:ext>
          </a:extLst>
        </xdr:cNvPr>
        <xdr:cNvSpPr>
          <a:spLocks/>
        </xdr:cNvSpPr>
      </xdr:nvSpPr>
      <xdr:spPr bwMode="auto">
        <a:xfrm>
          <a:off x="2905125" y="9344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00000000-0008-0000-0100-0000630B0000}"/>
            </a:ext>
          </a:extLst>
        </xdr:cNvPr>
        <xdr:cNvSpPr>
          <a:spLocks/>
        </xdr:cNvSpPr>
      </xdr:nvSpPr>
      <xdr:spPr bwMode="auto">
        <a:xfrm>
          <a:off x="2905125" y="9344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00000000-0008-0000-0100-0000640B0000}"/>
            </a:ext>
          </a:extLst>
        </xdr:cNvPr>
        <xdr:cNvSpPr>
          <a:spLocks/>
        </xdr:cNvSpPr>
      </xdr:nvSpPr>
      <xdr:spPr bwMode="auto">
        <a:xfrm>
          <a:off x="2905125" y="9344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00000000-0008-0000-0100-0000650B0000}"/>
            </a:ext>
          </a:extLst>
        </xdr:cNvPr>
        <xdr:cNvSpPr>
          <a:spLocks/>
        </xdr:cNvSpPr>
      </xdr:nvSpPr>
      <xdr:spPr bwMode="auto">
        <a:xfrm>
          <a:off x="2905125" y="9344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26</xdr:row>
      <xdr:rowOff>15240</xdr:rowOff>
    </xdr:from>
    <xdr:to>
      <xdr:col>11</xdr:col>
      <xdr:colOff>0</xdr:colOff>
      <xdr:row>27</xdr:row>
      <xdr:rowOff>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00000000-0008-0000-0100-0000660B0000}"/>
            </a:ext>
          </a:extLst>
        </xdr:cNvPr>
        <xdr:cNvSpPr>
          <a:spLocks/>
        </xdr:cNvSpPr>
      </xdr:nvSpPr>
      <xdr:spPr bwMode="auto">
        <a:xfrm>
          <a:off x="2905125" y="5301615"/>
          <a:ext cx="0" cy="19431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247650</xdr:colOff>
      <xdr:row>36</xdr:row>
      <xdr:rowOff>28574</xdr:rowOff>
    </xdr:from>
    <xdr:ext cx="3733800" cy="8001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81275" y="10429874"/>
          <a:ext cx="3733800" cy="8001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/>
            <a:t>本件に関する問い合わせ</a:t>
          </a:r>
          <a:endParaRPr kumimoji="1" lang="en-US" altLang="ja-JP" sz="1050"/>
        </a:p>
        <a:p>
          <a:r>
            <a:rPr kumimoji="1" lang="ja-JP" altLang="en-US" sz="1050"/>
            <a:t>３地区主任：明星高校　　　　宮井　 健太　</a:t>
          </a:r>
          <a:r>
            <a:rPr kumimoji="1" lang="en-US" altLang="ja-JP" sz="1050"/>
            <a:t>06-6761-5606</a:t>
          </a:r>
        </a:p>
        <a:p>
          <a:r>
            <a:rPr kumimoji="1" lang="ja-JP" altLang="en-US" sz="1050"/>
            <a:t>４地区主任：初芝立命館高校　新井　　 肇　</a:t>
          </a:r>
          <a:r>
            <a:rPr kumimoji="1" lang="en-US" altLang="ja-JP" sz="1050"/>
            <a:t>072-235-3900</a:t>
          </a:r>
          <a:endParaRPr kumimoji="1" lang="ja-JP" altLang="en-US" sz="105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571500</xdr:colOff>
      <xdr:row>38</xdr:row>
      <xdr:rowOff>19050</xdr:rowOff>
    </xdr:from>
    <xdr:ext cx="3733800" cy="80010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114550" y="9191625"/>
          <a:ext cx="3733800" cy="8001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/>
            <a:t>本件に関する問い合わせ</a:t>
          </a:r>
          <a:endParaRPr kumimoji="1" lang="en-US" altLang="ja-JP" sz="1050"/>
        </a:p>
        <a:p>
          <a:r>
            <a:rPr kumimoji="1" lang="ja-JP" altLang="en-US" sz="1050"/>
            <a:t>３地区主任：明星高校　　　　宮井　 健太　</a:t>
          </a:r>
          <a:r>
            <a:rPr kumimoji="1" lang="en-US" altLang="ja-JP" sz="1050"/>
            <a:t>06-6761-5606</a:t>
          </a:r>
        </a:p>
        <a:p>
          <a:r>
            <a:rPr kumimoji="1" lang="ja-JP" altLang="en-US" sz="1050"/>
            <a:t>４地区主任：初芝立命館高校　新井　　 肇　</a:t>
          </a:r>
          <a:r>
            <a:rPr kumimoji="1" lang="en-US" altLang="ja-JP" sz="1050"/>
            <a:t>072-235-3900</a:t>
          </a:r>
          <a:endParaRPr kumimoji="1" lang="ja-JP" altLang="en-US" sz="105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yai/Desktop/&#65298;&#65296;&#65298;&#65298;/&#38520;&#19978;&#38306;&#20418;/&#39640;&#20307;&#36899;/2022%20&#35430;&#21512;&#21029;&#36039;&#26009;/&#31532;1&#22238;&#35352;&#37682;&#20250;/2022&#31532;&#65297;&#22238;&#22320;&#21306;&#35352;&#37682;&#20250;&#12480;&#12452;&#1251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yai/Desktop/&#65298;&#65296;&#65298;&#65298;/&#38520;&#19978;&#38306;&#20418;/&#39640;&#20307;&#36899;/2022%20&#35430;&#21512;&#21029;&#36039;&#26009;/&#26149;&#23395;&#22320;&#21306;&#21029;/2022&#26149;&#23395;&#22320;&#21306;&#21029;&#35352;&#37682;&#20250;&#12480;&#12452;&#1251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yai/Desktop/&#65298;&#65296;&#65298;&#65297;/&#38520;&#19978;&#38306;&#20418;/&#20027;&#20219;&#24341;&#32153;&#12366;/2020&#24180;&#24230;&#12398;&#28310;&#20633;&#26368;&#26032;/&#24179;&#25104;29&#12480;&#12452;&#12516;/2017&#38442;&#22856;&#21644;&#22823;&#20250;&#12480;&#12452;&#1251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yai/Desktop/&#65298;&#65296;&#65298;&#65298;/&#38520;&#19978;&#38306;&#20418;/&#39640;&#20307;&#36899;/2022%20&#35430;&#21512;&#21029;&#36039;&#26009;/&#22320;&#21306;IH/2022&#65321;&#65320;&#22320;&#21306;&#20104;&#36984;&#12480;&#12452;&#1251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人数一覧"/>
      <sheetName val="競技ダイヤ"/>
      <sheetName val="種目別参加人数"/>
    </sheetNames>
    <sheetDataSet>
      <sheetData sheetId="0">
        <row r="7">
          <cell r="B7">
            <v>463</v>
          </cell>
          <cell r="E7">
            <v>52</v>
          </cell>
          <cell r="G7">
            <v>193</v>
          </cell>
          <cell r="J7">
            <v>22</v>
          </cell>
        </row>
        <row r="15">
          <cell r="B15">
            <v>232</v>
          </cell>
          <cell r="E15">
            <v>9</v>
          </cell>
          <cell r="G15">
            <v>99</v>
          </cell>
          <cell r="J15">
            <v>4</v>
          </cell>
        </row>
        <row r="25">
          <cell r="B25">
            <v>56</v>
          </cell>
          <cell r="E25">
            <v>7</v>
          </cell>
          <cell r="G25">
            <v>36</v>
          </cell>
          <cell r="J25">
            <v>5</v>
          </cell>
        </row>
        <row r="27">
          <cell r="B27">
            <v>48</v>
          </cell>
          <cell r="E27">
            <v>6</v>
          </cell>
          <cell r="G27">
            <v>30</v>
          </cell>
          <cell r="J27">
            <v>4</v>
          </cell>
        </row>
        <row r="31">
          <cell r="B31">
            <v>15</v>
          </cell>
          <cell r="G31">
            <v>17</v>
          </cell>
        </row>
        <row r="35">
          <cell r="B35">
            <v>57</v>
          </cell>
          <cell r="G35">
            <v>42</v>
          </cell>
        </row>
        <row r="41">
          <cell r="B41">
            <v>22</v>
          </cell>
          <cell r="G41">
            <v>15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人数一覧"/>
      <sheetName val="競技ダイヤ"/>
      <sheetName val="種目別参加人数"/>
    </sheetNames>
    <sheetDataSet>
      <sheetData sheetId="0">
        <row r="7">
          <cell r="B7">
            <v>440</v>
          </cell>
          <cell r="E7">
            <v>50</v>
          </cell>
          <cell r="G7">
            <v>200</v>
          </cell>
          <cell r="J7">
            <v>23</v>
          </cell>
        </row>
        <row r="9">
          <cell r="B9">
            <v>260</v>
          </cell>
          <cell r="E9">
            <v>30</v>
          </cell>
          <cell r="G9">
            <v>112</v>
          </cell>
          <cell r="J9">
            <v>13</v>
          </cell>
        </row>
        <row r="11">
          <cell r="B11">
            <v>135</v>
          </cell>
          <cell r="E11">
            <v>16</v>
          </cell>
          <cell r="G11">
            <v>64</v>
          </cell>
          <cell r="J11">
            <v>8</v>
          </cell>
        </row>
        <row r="13">
          <cell r="B13">
            <v>148</v>
          </cell>
          <cell r="E13">
            <v>11</v>
          </cell>
          <cell r="G13">
            <v>90</v>
          </cell>
          <cell r="J13">
            <v>7</v>
          </cell>
        </row>
        <row r="15">
          <cell r="B15">
            <v>213</v>
          </cell>
          <cell r="E15">
            <v>8</v>
          </cell>
          <cell r="G15">
            <v>82</v>
          </cell>
          <cell r="J15">
            <v>4</v>
          </cell>
        </row>
        <row r="17">
          <cell r="B17">
            <v>81</v>
          </cell>
          <cell r="E17">
            <v>3</v>
          </cell>
          <cell r="G17">
            <v>39</v>
          </cell>
          <cell r="J17">
            <v>2</v>
          </cell>
        </row>
        <row r="19">
          <cell r="B19">
            <v>30</v>
          </cell>
          <cell r="E19">
            <v>4</v>
          </cell>
          <cell r="G19">
            <v>39</v>
          </cell>
          <cell r="J19">
            <v>5</v>
          </cell>
        </row>
        <row r="21">
          <cell r="B21">
            <v>34</v>
          </cell>
          <cell r="E21">
            <v>4</v>
          </cell>
          <cell r="G21">
            <v>15</v>
          </cell>
          <cell r="J21">
            <v>2</v>
          </cell>
        </row>
        <row r="23">
          <cell r="B23">
            <v>26</v>
          </cell>
          <cell r="E23">
            <v>2</v>
          </cell>
        </row>
        <row r="25">
          <cell r="B25">
            <v>64</v>
          </cell>
          <cell r="E25">
            <v>8</v>
          </cell>
          <cell r="G25">
            <v>44</v>
          </cell>
          <cell r="J25">
            <v>5</v>
          </cell>
        </row>
        <row r="27">
          <cell r="B27">
            <v>50</v>
          </cell>
          <cell r="E27">
            <v>6</v>
          </cell>
          <cell r="G27">
            <v>36</v>
          </cell>
          <cell r="J27">
            <v>5</v>
          </cell>
        </row>
        <row r="29">
          <cell r="E29">
            <v>1</v>
          </cell>
        </row>
        <row r="31">
          <cell r="B31">
            <v>28</v>
          </cell>
          <cell r="G31">
            <v>16</v>
          </cell>
        </row>
        <row r="35">
          <cell r="B35">
            <v>81</v>
          </cell>
          <cell r="G35">
            <v>61</v>
          </cell>
        </row>
        <row r="37">
          <cell r="B37">
            <v>29</v>
          </cell>
          <cell r="G37">
            <v>17</v>
          </cell>
        </row>
        <row r="39">
          <cell r="B39">
            <v>27</v>
          </cell>
          <cell r="G39">
            <v>14</v>
          </cell>
        </row>
        <row r="41">
          <cell r="B41">
            <v>25</v>
          </cell>
          <cell r="G41">
            <v>23</v>
          </cell>
        </row>
        <row r="43">
          <cell r="B43">
            <v>20</v>
          </cell>
          <cell r="G43">
            <v>21</v>
          </cell>
        </row>
        <row r="45">
          <cell r="B45">
            <v>29</v>
          </cell>
          <cell r="G45">
            <v>19</v>
          </cell>
        </row>
      </sheetData>
      <sheetData sheetId="1">
        <row r="34">
          <cell r="L34">
            <v>51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人数一覧"/>
      <sheetName val="競技ダイヤ"/>
      <sheetName val="種目別参加人数"/>
    </sheetNames>
    <sheetDataSet>
      <sheetData sheetId="0"/>
      <sheetData sheetId="1">
        <row r="10">
          <cell r="R10" t="str">
            <v>10:00</v>
          </cell>
        </row>
        <row r="11">
          <cell r="R11">
            <v>0.41666666666666669</v>
          </cell>
        </row>
        <row r="13">
          <cell r="R13">
            <v>0.5</v>
          </cell>
        </row>
        <row r="14">
          <cell r="R14">
            <v>0.54166666666666663</v>
          </cell>
        </row>
        <row r="15">
          <cell r="R15" t="str">
            <v>14:00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人数一覧"/>
      <sheetName val="競技ダイヤ"/>
      <sheetName val="種目別"/>
    </sheetNames>
    <sheetDataSet>
      <sheetData sheetId="0">
        <row r="7">
          <cell r="B7">
            <v>209</v>
          </cell>
          <cell r="C7">
            <v>3</v>
          </cell>
          <cell r="F7">
            <v>24</v>
          </cell>
          <cell r="H7">
            <v>144</v>
          </cell>
          <cell r="I7">
            <v>0</v>
          </cell>
          <cell r="L7">
            <v>17</v>
          </cell>
        </row>
        <row r="9">
          <cell r="B9">
            <v>181</v>
          </cell>
          <cell r="C9">
            <v>1</v>
          </cell>
          <cell r="F9">
            <v>21</v>
          </cell>
          <cell r="H9">
            <v>102</v>
          </cell>
          <cell r="I9">
            <v>0</v>
          </cell>
          <cell r="L9">
            <v>12</v>
          </cell>
        </row>
        <row r="11">
          <cell r="B11">
            <v>126</v>
          </cell>
          <cell r="C11">
            <v>2</v>
          </cell>
          <cell r="F11">
            <v>15</v>
          </cell>
          <cell r="H11">
            <v>65</v>
          </cell>
          <cell r="I11">
            <v>1</v>
          </cell>
          <cell r="L11">
            <v>8</v>
          </cell>
        </row>
        <row r="13">
          <cell r="B13">
            <v>132</v>
          </cell>
          <cell r="C13">
            <v>2</v>
          </cell>
          <cell r="F13">
            <v>10</v>
          </cell>
          <cell r="H13">
            <v>71</v>
          </cell>
          <cell r="I13">
            <v>3</v>
          </cell>
          <cell r="L13">
            <v>6</v>
          </cell>
        </row>
        <row r="15">
          <cell r="B15">
            <v>137</v>
          </cell>
          <cell r="C15">
            <v>0</v>
          </cell>
          <cell r="F15">
            <v>6</v>
          </cell>
          <cell r="H15">
            <v>73</v>
          </cell>
          <cell r="I15">
            <v>2</v>
          </cell>
          <cell r="L15">
            <v>4</v>
          </cell>
        </row>
        <row r="17">
          <cell r="B17">
            <v>76</v>
          </cell>
          <cell r="C17">
            <v>1</v>
          </cell>
          <cell r="H17">
            <v>45</v>
          </cell>
          <cell r="I17">
            <v>1</v>
          </cell>
          <cell r="L17">
            <v>2</v>
          </cell>
        </row>
        <row r="19">
          <cell r="B19">
            <v>34</v>
          </cell>
          <cell r="C19">
            <v>0</v>
          </cell>
          <cell r="F19">
            <v>4</v>
          </cell>
          <cell r="H19">
            <v>39</v>
          </cell>
          <cell r="I19">
            <v>0</v>
          </cell>
          <cell r="L19">
            <v>5</v>
          </cell>
        </row>
        <row r="21">
          <cell r="B21">
            <v>42</v>
          </cell>
          <cell r="C21">
            <v>1</v>
          </cell>
          <cell r="F21">
            <v>5</v>
          </cell>
          <cell r="H21">
            <v>28</v>
          </cell>
          <cell r="I21">
            <v>1</v>
          </cell>
          <cell r="L21">
            <v>4</v>
          </cell>
        </row>
        <row r="23">
          <cell r="B23">
            <v>38</v>
          </cell>
          <cell r="C23">
            <v>0</v>
          </cell>
          <cell r="F23">
            <v>2</v>
          </cell>
        </row>
        <row r="25">
          <cell r="I25">
            <v>1</v>
          </cell>
        </row>
        <row r="27">
          <cell r="B27">
            <v>63</v>
          </cell>
          <cell r="H27">
            <v>48</v>
          </cell>
          <cell r="L27">
            <v>6</v>
          </cell>
        </row>
        <row r="29">
          <cell r="B29">
            <v>56</v>
          </cell>
          <cell r="F29">
            <v>7</v>
          </cell>
          <cell r="H29">
            <v>39</v>
          </cell>
          <cell r="L29">
            <v>5</v>
          </cell>
        </row>
        <row r="31">
          <cell r="B31">
            <v>27</v>
          </cell>
          <cell r="C31">
            <v>0</v>
          </cell>
          <cell r="H31">
            <v>24</v>
          </cell>
          <cell r="I31">
            <v>1</v>
          </cell>
        </row>
        <row r="33">
          <cell r="B33">
            <v>4</v>
          </cell>
          <cell r="C33">
            <v>0</v>
          </cell>
          <cell r="H33">
            <v>5</v>
          </cell>
          <cell r="I33">
            <v>0</v>
          </cell>
        </row>
        <row r="35">
          <cell r="B35">
            <v>84</v>
          </cell>
          <cell r="C35">
            <v>2</v>
          </cell>
          <cell r="H35">
            <v>59</v>
          </cell>
          <cell r="I35">
            <v>0</v>
          </cell>
        </row>
        <row r="37">
          <cell r="B37">
            <v>37</v>
          </cell>
          <cell r="C37">
            <v>1</v>
          </cell>
          <cell r="H37">
            <v>27</v>
          </cell>
          <cell r="I37">
            <v>0</v>
          </cell>
        </row>
        <row r="39">
          <cell r="B39">
            <v>29</v>
          </cell>
          <cell r="C39">
            <v>1</v>
          </cell>
          <cell r="H39">
            <v>16</v>
          </cell>
          <cell r="I39">
            <v>2</v>
          </cell>
        </row>
        <row r="41">
          <cell r="B41">
            <v>27</v>
          </cell>
          <cell r="C41">
            <v>2</v>
          </cell>
          <cell r="H41">
            <v>23</v>
          </cell>
          <cell r="I41">
            <v>1</v>
          </cell>
        </row>
        <row r="43">
          <cell r="B43">
            <v>17</v>
          </cell>
          <cell r="C43">
            <v>1</v>
          </cell>
          <cell r="H43">
            <v>23</v>
          </cell>
          <cell r="I43">
            <v>1</v>
          </cell>
        </row>
        <row r="45">
          <cell r="B45">
            <v>29</v>
          </cell>
          <cell r="C45">
            <v>0</v>
          </cell>
          <cell r="H45">
            <v>19</v>
          </cell>
          <cell r="I45">
            <v>2</v>
          </cell>
        </row>
        <row r="47">
          <cell r="B47">
            <v>10</v>
          </cell>
          <cell r="C47">
            <v>1</v>
          </cell>
          <cell r="H47">
            <v>7</v>
          </cell>
          <cell r="I47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abSelected="1" workbookViewId="0">
      <selection activeCell="C3" sqref="C3"/>
    </sheetView>
  </sheetViews>
  <sheetFormatPr defaultRowHeight="13.5"/>
  <cols>
    <col min="1" max="1" width="107.375" style="1" bestFit="1" customWidth="1"/>
    <col min="2" max="254" width="9" style="1"/>
    <col min="255" max="255" width="3.625" style="1" customWidth="1"/>
    <col min="256" max="256" width="107.375" style="1" bestFit="1" customWidth="1"/>
    <col min="257" max="257" width="0" style="1" hidden="1" customWidth="1"/>
    <col min="258" max="510" width="9" style="1"/>
    <col min="511" max="511" width="3.625" style="1" customWidth="1"/>
    <col min="512" max="512" width="107.375" style="1" bestFit="1" customWidth="1"/>
    <col min="513" max="513" width="0" style="1" hidden="1" customWidth="1"/>
    <col min="514" max="766" width="9" style="1"/>
    <col min="767" max="767" width="3.625" style="1" customWidth="1"/>
    <col min="768" max="768" width="107.375" style="1" bestFit="1" customWidth="1"/>
    <col min="769" max="769" width="0" style="1" hidden="1" customWidth="1"/>
    <col min="770" max="1022" width="9" style="1"/>
    <col min="1023" max="1023" width="3.625" style="1" customWidth="1"/>
    <col min="1024" max="1024" width="107.375" style="1" bestFit="1" customWidth="1"/>
    <col min="1025" max="1025" width="0" style="1" hidden="1" customWidth="1"/>
    <col min="1026" max="1278" width="9" style="1"/>
    <col min="1279" max="1279" width="3.625" style="1" customWidth="1"/>
    <col min="1280" max="1280" width="107.375" style="1" bestFit="1" customWidth="1"/>
    <col min="1281" max="1281" width="0" style="1" hidden="1" customWidth="1"/>
    <col min="1282" max="1534" width="9" style="1"/>
    <col min="1535" max="1535" width="3.625" style="1" customWidth="1"/>
    <col min="1536" max="1536" width="107.375" style="1" bestFit="1" customWidth="1"/>
    <col min="1537" max="1537" width="0" style="1" hidden="1" customWidth="1"/>
    <col min="1538" max="1790" width="9" style="1"/>
    <col min="1791" max="1791" width="3.625" style="1" customWidth="1"/>
    <col min="1792" max="1792" width="107.375" style="1" bestFit="1" customWidth="1"/>
    <col min="1793" max="1793" width="0" style="1" hidden="1" customWidth="1"/>
    <col min="1794" max="2046" width="9" style="1"/>
    <col min="2047" max="2047" width="3.625" style="1" customWidth="1"/>
    <col min="2048" max="2048" width="107.375" style="1" bestFit="1" customWidth="1"/>
    <col min="2049" max="2049" width="0" style="1" hidden="1" customWidth="1"/>
    <col min="2050" max="2302" width="9" style="1"/>
    <col min="2303" max="2303" width="3.625" style="1" customWidth="1"/>
    <col min="2304" max="2304" width="107.375" style="1" bestFit="1" customWidth="1"/>
    <col min="2305" max="2305" width="0" style="1" hidden="1" customWidth="1"/>
    <col min="2306" max="2558" width="9" style="1"/>
    <col min="2559" max="2559" width="3.625" style="1" customWidth="1"/>
    <col min="2560" max="2560" width="107.375" style="1" bestFit="1" customWidth="1"/>
    <col min="2561" max="2561" width="0" style="1" hidden="1" customWidth="1"/>
    <col min="2562" max="2814" width="9" style="1"/>
    <col min="2815" max="2815" width="3.625" style="1" customWidth="1"/>
    <col min="2816" max="2816" width="107.375" style="1" bestFit="1" customWidth="1"/>
    <col min="2817" max="2817" width="0" style="1" hidden="1" customWidth="1"/>
    <col min="2818" max="3070" width="9" style="1"/>
    <col min="3071" max="3071" width="3.625" style="1" customWidth="1"/>
    <col min="3072" max="3072" width="107.375" style="1" bestFit="1" customWidth="1"/>
    <col min="3073" max="3073" width="0" style="1" hidden="1" customWidth="1"/>
    <col min="3074" max="3326" width="9" style="1"/>
    <col min="3327" max="3327" width="3.625" style="1" customWidth="1"/>
    <col min="3328" max="3328" width="107.375" style="1" bestFit="1" customWidth="1"/>
    <col min="3329" max="3329" width="0" style="1" hidden="1" customWidth="1"/>
    <col min="3330" max="3582" width="9" style="1"/>
    <col min="3583" max="3583" width="3.625" style="1" customWidth="1"/>
    <col min="3584" max="3584" width="107.375" style="1" bestFit="1" customWidth="1"/>
    <col min="3585" max="3585" width="0" style="1" hidden="1" customWidth="1"/>
    <col min="3586" max="3838" width="9" style="1"/>
    <col min="3839" max="3839" width="3.625" style="1" customWidth="1"/>
    <col min="3840" max="3840" width="107.375" style="1" bestFit="1" customWidth="1"/>
    <col min="3841" max="3841" width="0" style="1" hidden="1" customWidth="1"/>
    <col min="3842" max="4094" width="9" style="1"/>
    <col min="4095" max="4095" width="3.625" style="1" customWidth="1"/>
    <col min="4096" max="4096" width="107.375" style="1" bestFit="1" customWidth="1"/>
    <col min="4097" max="4097" width="0" style="1" hidden="1" customWidth="1"/>
    <col min="4098" max="4350" width="9" style="1"/>
    <col min="4351" max="4351" width="3.625" style="1" customWidth="1"/>
    <col min="4352" max="4352" width="107.375" style="1" bestFit="1" customWidth="1"/>
    <col min="4353" max="4353" width="0" style="1" hidden="1" customWidth="1"/>
    <col min="4354" max="4606" width="9" style="1"/>
    <col min="4607" max="4607" width="3.625" style="1" customWidth="1"/>
    <col min="4608" max="4608" width="107.375" style="1" bestFit="1" customWidth="1"/>
    <col min="4609" max="4609" width="0" style="1" hidden="1" customWidth="1"/>
    <col min="4610" max="4862" width="9" style="1"/>
    <col min="4863" max="4863" width="3.625" style="1" customWidth="1"/>
    <col min="4864" max="4864" width="107.375" style="1" bestFit="1" customWidth="1"/>
    <col min="4865" max="4865" width="0" style="1" hidden="1" customWidth="1"/>
    <col min="4866" max="5118" width="9" style="1"/>
    <col min="5119" max="5119" width="3.625" style="1" customWidth="1"/>
    <col min="5120" max="5120" width="107.375" style="1" bestFit="1" customWidth="1"/>
    <col min="5121" max="5121" width="0" style="1" hidden="1" customWidth="1"/>
    <col min="5122" max="5374" width="9" style="1"/>
    <col min="5375" max="5375" width="3.625" style="1" customWidth="1"/>
    <col min="5376" max="5376" width="107.375" style="1" bestFit="1" customWidth="1"/>
    <col min="5377" max="5377" width="0" style="1" hidden="1" customWidth="1"/>
    <col min="5378" max="5630" width="9" style="1"/>
    <col min="5631" max="5631" width="3.625" style="1" customWidth="1"/>
    <col min="5632" max="5632" width="107.375" style="1" bestFit="1" customWidth="1"/>
    <col min="5633" max="5633" width="0" style="1" hidden="1" customWidth="1"/>
    <col min="5634" max="5886" width="9" style="1"/>
    <col min="5887" max="5887" width="3.625" style="1" customWidth="1"/>
    <col min="5888" max="5888" width="107.375" style="1" bestFit="1" customWidth="1"/>
    <col min="5889" max="5889" width="0" style="1" hidden="1" customWidth="1"/>
    <col min="5890" max="6142" width="9" style="1"/>
    <col min="6143" max="6143" width="3.625" style="1" customWidth="1"/>
    <col min="6144" max="6144" width="107.375" style="1" bestFit="1" customWidth="1"/>
    <col min="6145" max="6145" width="0" style="1" hidden="1" customWidth="1"/>
    <col min="6146" max="6398" width="9" style="1"/>
    <col min="6399" max="6399" width="3.625" style="1" customWidth="1"/>
    <col min="6400" max="6400" width="107.375" style="1" bestFit="1" customWidth="1"/>
    <col min="6401" max="6401" width="0" style="1" hidden="1" customWidth="1"/>
    <col min="6402" max="6654" width="9" style="1"/>
    <col min="6655" max="6655" width="3.625" style="1" customWidth="1"/>
    <col min="6656" max="6656" width="107.375" style="1" bestFit="1" customWidth="1"/>
    <col min="6657" max="6657" width="0" style="1" hidden="1" customWidth="1"/>
    <col min="6658" max="6910" width="9" style="1"/>
    <col min="6911" max="6911" width="3.625" style="1" customWidth="1"/>
    <col min="6912" max="6912" width="107.375" style="1" bestFit="1" customWidth="1"/>
    <col min="6913" max="6913" width="0" style="1" hidden="1" customWidth="1"/>
    <col min="6914" max="7166" width="9" style="1"/>
    <col min="7167" max="7167" width="3.625" style="1" customWidth="1"/>
    <col min="7168" max="7168" width="107.375" style="1" bestFit="1" customWidth="1"/>
    <col min="7169" max="7169" width="0" style="1" hidden="1" customWidth="1"/>
    <col min="7170" max="7422" width="9" style="1"/>
    <col min="7423" max="7423" width="3.625" style="1" customWidth="1"/>
    <col min="7424" max="7424" width="107.375" style="1" bestFit="1" customWidth="1"/>
    <col min="7425" max="7425" width="0" style="1" hidden="1" customWidth="1"/>
    <col min="7426" max="7678" width="9" style="1"/>
    <col min="7679" max="7679" width="3.625" style="1" customWidth="1"/>
    <col min="7680" max="7680" width="107.375" style="1" bestFit="1" customWidth="1"/>
    <col min="7681" max="7681" width="0" style="1" hidden="1" customWidth="1"/>
    <col min="7682" max="7934" width="9" style="1"/>
    <col min="7935" max="7935" width="3.625" style="1" customWidth="1"/>
    <col min="7936" max="7936" width="107.375" style="1" bestFit="1" customWidth="1"/>
    <col min="7937" max="7937" width="0" style="1" hidden="1" customWidth="1"/>
    <col min="7938" max="8190" width="9" style="1"/>
    <col min="8191" max="8191" width="3.625" style="1" customWidth="1"/>
    <col min="8192" max="8192" width="107.375" style="1" bestFit="1" customWidth="1"/>
    <col min="8193" max="8193" width="0" style="1" hidden="1" customWidth="1"/>
    <col min="8194" max="8446" width="9" style="1"/>
    <col min="8447" max="8447" width="3.625" style="1" customWidth="1"/>
    <col min="8448" max="8448" width="107.375" style="1" bestFit="1" customWidth="1"/>
    <col min="8449" max="8449" width="0" style="1" hidden="1" customWidth="1"/>
    <col min="8450" max="8702" width="9" style="1"/>
    <col min="8703" max="8703" width="3.625" style="1" customWidth="1"/>
    <col min="8704" max="8704" width="107.375" style="1" bestFit="1" customWidth="1"/>
    <col min="8705" max="8705" width="0" style="1" hidden="1" customWidth="1"/>
    <col min="8706" max="8958" width="9" style="1"/>
    <col min="8959" max="8959" width="3.625" style="1" customWidth="1"/>
    <col min="8960" max="8960" width="107.375" style="1" bestFit="1" customWidth="1"/>
    <col min="8961" max="8961" width="0" style="1" hidden="1" customWidth="1"/>
    <col min="8962" max="9214" width="9" style="1"/>
    <col min="9215" max="9215" width="3.625" style="1" customWidth="1"/>
    <col min="9216" max="9216" width="107.375" style="1" bestFit="1" customWidth="1"/>
    <col min="9217" max="9217" width="0" style="1" hidden="1" customWidth="1"/>
    <col min="9218" max="9470" width="9" style="1"/>
    <col min="9471" max="9471" width="3.625" style="1" customWidth="1"/>
    <col min="9472" max="9472" width="107.375" style="1" bestFit="1" customWidth="1"/>
    <col min="9473" max="9473" width="0" style="1" hidden="1" customWidth="1"/>
    <col min="9474" max="9726" width="9" style="1"/>
    <col min="9727" max="9727" width="3.625" style="1" customWidth="1"/>
    <col min="9728" max="9728" width="107.375" style="1" bestFit="1" customWidth="1"/>
    <col min="9729" max="9729" width="0" style="1" hidden="1" customWidth="1"/>
    <col min="9730" max="9982" width="9" style="1"/>
    <col min="9983" max="9983" width="3.625" style="1" customWidth="1"/>
    <col min="9984" max="9984" width="107.375" style="1" bestFit="1" customWidth="1"/>
    <col min="9985" max="9985" width="0" style="1" hidden="1" customWidth="1"/>
    <col min="9986" max="10238" width="9" style="1"/>
    <col min="10239" max="10239" width="3.625" style="1" customWidth="1"/>
    <col min="10240" max="10240" width="107.375" style="1" bestFit="1" customWidth="1"/>
    <col min="10241" max="10241" width="0" style="1" hidden="1" customWidth="1"/>
    <col min="10242" max="10494" width="9" style="1"/>
    <col min="10495" max="10495" width="3.625" style="1" customWidth="1"/>
    <col min="10496" max="10496" width="107.375" style="1" bestFit="1" customWidth="1"/>
    <col min="10497" max="10497" width="0" style="1" hidden="1" customWidth="1"/>
    <col min="10498" max="10750" width="9" style="1"/>
    <col min="10751" max="10751" width="3.625" style="1" customWidth="1"/>
    <col min="10752" max="10752" width="107.375" style="1" bestFit="1" customWidth="1"/>
    <col min="10753" max="10753" width="0" style="1" hidden="1" customWidth="1"/>
    <col min="10754" max="11006" width="9" style="1"/>
    <col min="11007" max="11007" width="3.625" style="1" customWidth="1"/>
    <col min="11008" max="11008" width="107.375" style="1" bestFit="1" customWidth="1"/>
    <col min="11009" max="11009" width="0" style="1" hidden="1" customWidth="1"/>
    <col min="11010" max="11262" width="9" style="1"/>
    <col min="11263" max="11263" width="3.625" style="1" customWidth="1"/>
    <col min="11264" max="11264" width="107.375" style="1" bestFit="1" customWidth="1"/>
    <col min="11265" max="11265" width="0" style="1" hidden="1" customWidth="1"/>
    <col min="11266" max="11518" width="9" style="1"/>
    <col min="11519" max="11519" width="3.625" style="1" customWidth="1"/>
    <col min="11520" max="11520" width="107.375" style="1" bestFit="1" customWidth="1"/>
    <col min="11521" max="11521" width="0" style="1" hidden="1" customWidth="1"/>
    <col min="11522" max="11774" width="9" style="1"/>
    <col min="11775" max="11775" width="3.625" style="1" customWidth="1"/>
    <col min="11776" max="11776" width="107.375" style="1" bestFit="1" customWidth="1"/>
    <col min="11777" max="11777" width="0" style="1" hidden="1" customWidth="1"/>
    <col min="11778" max="12030" width="9" style="1"/>
    <col min="12031" max="12031" width="3.625" style="1" customWidth="1"/>
    <col min="12032" max="12032" width="107.375" style="1" bestFit="1" customWidth="1"/>
    <col min="12033" max="12033" width="0" style="1" hidden="1" customWidth="1"/>
    <col min="12034" max="12286" width="9" style="1"/>
    <col min="12287" max="12287" width="3.625" style="1" customWidth="1"/>
    <col min="12288" max="12288" width="107.375" style="1" bestFit="1" customWidth="1"/>
    <col min="12289" max="12289" width="0" style="1" hidden="1" customWidth="1"/>
    <col min="12290" max="12542" width="9" style="1"/>
    <col min="12543" max="12543" width="3.625" style="1" customWidth="1"/>
    <col min="12544" max="12544" width="107.375" style="1" bestFit="1" customWidth="1"/>
    <col min="12545" max="12545" width="0" style="1" hidden="1" customWidth="1"/>
    <col min="12546" max="12798" width="9" style="1"/>
    <col min="12799" max="12799" width="3.625" style="1" customWidth="1"/>
    <col min="12800" max="12800" width="107.375" style="1" bestFit="1" customWidth="1"/>
    <col min="12801" max="12801" width="0" style="1" hidden="1" customWidth="1"/>
    <col min="12802" max="13054" width="9" style="1"/>
    <col min="13055" max="13055" width="3.625" style="1" customWidth="1"/>
    <col min="13056" max="13056" width="107.375" style="1" bestFit="1" customWidth="1"/>
    <col min="13057" max="13057" width="0" style="1" hidden="1" customWidth="1"/>
    <col min="13058" max="13310" width="9" style="1"/>
    <col min="13311" max="13311" width="3.625" style="1" customWidth="1"/>
    <col min="13312" max="13312" width="107.375" style="1" bestFit="1" customWidth="1"/>
    <col min="13313" max="13313" width="0" style="1" hidden="1" customWidth="1"/>
    <col min="13314" max="13566" width="9" style="1"/>
    <col min="13567" max="13567" width="3.625" style="1" customWidth="1"/>
    <col min="13568" max="13568" width="107.375" style="1" bestFit="1" customWidth="1"/>
    <col min="13569" max="13569" width="0" style="1" hidden="1" customWidth="1"/>
    <col min="13570" max="13822" width="9" style="1"/>
    <col min="13823" max="13823" width="3.625" style="1" customWidth="1"/>
    <col min="13824" max="13824" width="107.375" style="1" bestFit="1" customWidth="1"/>
    <col min="13825" max="13825" width="0" style="1" hidden="1" customWidth="1"/>
    <col min="13826" max="14078" width="9" style="1"/>
    <col min="14079" max="14079" width="3.625" style="1" customWidth="1"/>
    <col min="14080" max="14080" width="107.375" style="1" bestFit="1" customWidth="1"/>
    <col min="14081" max="14081" width="0" style="1" hidden="1" customWidth="1"/>
    <col min="14082" max="14334" width="9" style="1"/>
    <col min="14335" max="14335" width="3.625" style="1" customWidth="1"/>
    <col min="14336" max="14336" width="107.375" style="1" bestFit="1" customWidth="1"/>
    <col min="14337" max="14337" width="0" style="1" hidden="1" customWidth="1"/>
    <col min="14338" max="14590" width="9" style="1"/>
    <col min="14591" max="14591" width="3.625" style="1" customWidth="1"/>
    <col min="14592" max="14592" width="107.375" style="1" bestFit="1" customWidth="1"/>
    <col min="14593" max="14593" width="0" style="1" hidden="1" customWidth="1"/>
    <col min="14594" max="14846" width="9" style="1"/>
    <col min="14847" max="14847" width="3.625" style="1" customWidth="1"/>
    <col min="14848" max="14848" width="107.375" style="1" bestFit="1" customWidth="1"/>
    <col min="14849" max="14849" width="0" style="1" hidden="1" customWidth="1"/>
    <col min="14850" max="15102" width="9" style="1"/>
    <col min="15103" max="15103" width="3.625" style="1" customWidth="1"/>
    <col min="15104" max="15104" width="107.375" style="1" bestFit="1" customWidth="1"/>
    <col min="15105" max="15105" width="0" style="1" hidden="1" customWidth="1"/>
    <col min="15106" max="15358" width="9" style="1"/>
    <col min="15359" max="15359" width="3.625" style="1" customWidth="1"/>
    <col min="15360" max="15360" width="107.375" style="1" bestFit="1" customWidth="1"/>
    <col min="15361" max="15361" width="0" style="1" hidden="1" customWidth="1"/>
    <col min="15362" max="15614" width="9" style="1"/>
    <col min="15615" max="15615" width="3.625" style="1" customWidth="1"/>
    <col min="15616" max="15616" width="107.375" style="1" bestFit="1" customWidth="1"/>
    <col min="15617" max="15617" width="0" style="1" hidden="1" customWidth="1"/>
    <col min="15618" max="15870" width="9" style="1"/>
    <col min="15871" max="15871" width="3.625" style="1" customWidth="1"/>
    <col min="15872" max="15872" width="107.375" style="1" bestFit="1" customWidth="1"/>
    <col min="15873" max="15873" width="0" style="1" hidden="1" customWidth="1"/>
    <col min="15874" max="16126" width="9" style="1"/>
    <col min="16127" max="16127" width="3.625" style="1" customWidth="1"/>
    <col min="16128" max="16128" width="107.375" style="1" bestFit="1" customWidth="1"/>
    <col min="16129" max="16129" width="0" style="1" hidden="1" customWidth="1"/>
    <col min="16130" max="16384" width="9" style="1"/>
  </cols>
  <sheetData>
    <row r="1" spans="1:1" ht="28.5">
      <c r="A1" s="2" t="s">
        <v>256</v>
      </c>
    </row>
    <row r="2" spans="1:1" ht="28.5">
      <c r="A2" s="2" t="s">
        <v>257</v>
      </c>
    </row>
    <row r="3" spans="1:1" ht="28.5">
      <c r="A3" s="2" t="s">
        <v>0</v>
      </c>
    </row>
    <row r="4" spans="1:1" ht="28.5">
      <c r="A4" s="3" t="s">
        <v>1</v>
      </c>
    </row>
    <row r="5" spans="1:1" ht="28.5">
      <c r="A5" s="4" t="s">
        <v>2</v>
      </c>
    </row>
    <row r="6" spans="1:1" ht="28.5">
      <c r="A6" s="4" t="s">
        <v>3</v>
      </c>
    </row>
    <row r="7" spans="1:1" ht="28.5">
      <c r="A7" s="2"/>
    </row>
    <row r="8" spans="1:1" s="5" customFormat="1" ht="24">
      <c r="A8" s="6" t="s">
        <v>4</v>
      </c>
    </row>
    <row r="9" spans="1:1" s="5" customFormat="1" ht="24">
      <c r="A9" s="7" t="s">
        <v>5</v>
      </c>
    </row>
    <row r="10" spans="1:1" s="5" customFormat="1" ht="24">
      <c r="A10" s="8" t="s">
        <v>6</v>
      </c>
    </row>
    <row r="11" spans="1:1" s="5" customFormat="1" ht="24">
      <c r="A11" s="8" t="s">
        <v>258</v>
      </c>
    </row>
    <row r="12" spans="1:1" s="5" customFormat="1" ht="24">
      <c r="A12" s="7" t="s">
        <v>7</v>
      </c>
    </row>
    <row r="13" spans="1:1" s="5" customFormat="1" ht="24">
      <c r="A13" s="9" t="s">
        <v>8</v>
      </c>
    </row>
    <row r="14" spans="1:1">
      <c r="A14" s="10"/>
    </row>
    <row r="15" spans="1:1" ht="24">
      <c r="A15" s="11" t="s">
        <v>106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4"/>
  <sheetViews>
    <sheetView topLeftCell="D3" zoomScaleNormal="100" workbookViewId="0">
      <selection activeCell="Q3" sqref="Q3"/>
    </sheetView>
  </sheetViews>
  <sheetFormatPr defaultRowHeight="18.75"/>
  <cols>
    <col min="1" max="2" width="12.875" style="45" hidden="1" customWidth="1"/>
    <col min="3" max="3" width="22" style="45" hidden="1" customWidth="1"/>
    <col min="4" max="4" width="11.125" style="44" customWidth="1"/>
    <col min="5" max="5" width="4.625" style="54" customWidth="1"/>
    <col min="6" max="6" width="22.625" style="45" customWidth="1"/>
    <col min="7" max="8" width="9" style="224" hidden="1" customWidth="1"/>
    <col min="9" max="9" width="9" style="55" hidden="1" customWidth="1"/>
    <col min="10" max="10" width="5" style="54" customWidth="1"/>
    <col min="11" max="11" width="6.25" style="54" customWidth="1"/>
    <col min="12" max="12" width="5.625" style="193" customWidth="1"/>
    <col min="13" max="13" width="2.875" style="636" customWidth="1"/>
    <col min="14" max="14" width="2.875" style="45" customWidth="1"/>
    <col min="15" max="15" width="2.875" style="636" customWidth="1"/>
    <col min="16" max="16" width="9" style="636" customWidth="1"/>
    <col min="17" max="17" width="9" style="55" customWidth="1"/>
    <col min="18" max="18" width="8.5" style="55" bestFit="1" customWidth="1"/>
    <col min="19" max="19" width="4.875" style="55" hidden="1" customWidth="1"/>
    <col min="20" max="20" width="12.75" style="45" hidden="1" customWidth="1"/>
    <col min="21" max="32" width="6.25" style="45" customWidth="1"/>
    <col min="33" max="16384" width="9" style="45"/>
  </cols>
  <sheetData>
    <row r="1" spans="1:19" ht="24.75" customHeight="1">
      <c r="D1" s="779" t="s">
        <v>424</v>
      </c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  <c r="R1" s="779"/>
    </row>
    <row r="2" spans="1:19" ht="15" customHeight="1"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9" ht="14.25" customHeight="1">
      <c r="D3" s="135" t="s">
        <v>102</v>
      </c>
      <c r="E3" s="136"/>
      <c r="F3" s="137" t="s">
        <v>425</v>
      </c>
      <c r="G3" s="520"/>
      <c r="H3" s="520"/>
      <c r="I3" s="521"/>
      <c r="J3" s="138"/>
      <c r="K3" s="138"/>
      <c r="L3" s="235"/>
      <c r="M3" s="522"/>
      <c r="N3" s="523"/>
      <c r="O3" s="522"/>
      <c r="P3" s="522"/>
      <c r="Q3" s="521"/>
      <c r="R3" s="521"/>
    </row>
    <row r="4" spans="1:19" ht="14.25" customHeight="1">
      <c r="D4" s="135"/>
      <c r="E4" s="136"/>
      <c r="F4" s="137" t="s">
        <v>174</v>
      </c>
      <c r="G4" s="520"/>
      <c r="H4" s="520"/>
      <c r="I4" s="521"/>
      <c r="J4" s="138"/>
      <c r="K4" s="138"/>
      <c r="L4" s="235"/>
      <c r="M4" s="522"/>
      <c r="N4" s="523"/>
      <c r="O4" s="522"/>
      <c r="P4" s="522"/>
      <c r="Q4" s="521"/>
      <c r="R4" s="521"/>
    </row>
    <row r="5" spans="1:19" ht="14.25" customHeight="1">
      <c r="D5" s="135"/>
      <c r="E5" s="136"/>
      <c r="F5" s="137" t="s">
        <v>175</v>
      </c>
      <c r="G5" s="520"/>
      <c r="H5" s="520"/>
      <c r="I5" s="521"/>
      <c r="J5" s="138"/>
      <c r="K5" s="138"/>
      <c r="L5" s="235"/>
      <c r="M5" s="522"/>
      <c r="N5" s="523"/>
      <c r="O5" s="522"/>
      <c r="P5" s="522"/>
      <c r="Q5" s="521"/>
      <c r="R5" s="521"/>
    </row>
    <row r="6" spans="1:19" ht="14.25" customHeight="1" thickBot="1">
      <c r="D6" s="139"/>
      <c r="E6" s="140"/>
      <c r="F6" s="137"/>
      <c r="G6" s="520"/>
      <c r="H6" s="520"/>
      <c r="I6" s="521"/>
      <c r="J6" s="138"/>
      <c r="K6" s="138"/>
      <c r="L6" s="235"/>
      <c r="M6" s="522"/>
      <c r="N6" s="523"/>
      <c r="O6" s="522"/>
      <c r="P6" s="522"/>
      <c r="Q6" s="521"/>
      <c r="R6" s="521"/>
    </row>
    <row r="7" spans="1:19" customFormat="1" ht="15" customHeight="1">
      <c r="A7" s="524" t="s">
        <v>61</v>
      </c>
      <c r="B7" s="525"/>
      <c r="C7" s="525"/>
      <c r="D7" s="780" t="s">
        <v>61</v>
      </c>
      <c r="E7" s="781"/>
      <c r="F7" s="781"/>
      <c r="G7" s="781"/>
      <c r="H7" s="781"/>
      <c r="I7" s="781"/>
      <c r="J7" s="781"/>
      <c r="K7" s="781"/>
      <c r="L7" s="781"/>
      <c r="M7" s="781"/>
      <c r="N7" s="781"/>
      <c r="O7" s="781"/>
      <c r="P7" s="781"/>
      <c r="Q7" s="781"/>
      <c r="R7" s="782"/>
      <c r="S7" s="141"/>
    </row>
    <row r="8" spans="1:19" customFormat="1" ht="15" customHeight="1">
      <c r="A8" s="382"/>
      <c r="B8" s="386"/>
      <c r="C8" s="386"/>
      <c r="D8" s="142" t="s">
        <v>72</v>
      </c>
      <c r="E8" s="783" t="s">
        <v>62</v>
      </c>
      <c r="F8" s="784"/>
      <c r="G8" s="526"/>
      <c r="H8" s="527"/>
      <c r="I8" s="528" t="s">
        <v>292</v>
      </c>
      <c r="J8" s="143" t="s">
        <v>103</v>
      </c>
      <c r="K8" s="529" t="s">
        <v>294</v>
      </c>
      <c r="L8" s="529" t="s">
        <v>389</v>
      </c>
      <c r="M8" s="530"/>
      <c r="N8" s="143" t="s">
        <v>74</v>
      </c>
      <c r="O8" s="531"/>
      <c r="P8" s="531" t="s">
        <v>295</v>
      </c>
      <c r="Q8" s="532" t="s">
        <v>296</v>
      </c>
      <c r="R8" s="533" t="s">
        <v>297</v>
      </c>
      <c r="S8" s="141"/>
    </row>
    <row r="9" spans="1:19" customFormat="1" ht="15" customHeight="1">
      <c r="A9" s="534">
        <v>4.1666666666666664E-2</v>
      </c>
      <c r="B9" s="535">
        <v>1.0416666666666666E-2</v>
      </c>
      <c r="C9" s="535">
        <v>6.9444444444444441E-3</v>
      </c>
      <c r="D9" s="144">
        <v>0.38541666666666669</v>
      </c>
      <c r="E9" s="145" t="s">
        <v>63</v>
      </c>
      <c r="F9" s="146" t="s">
        <v>176</v>
      </c>
      <c r="G9" s="536">
        <v>1.736111111111111E-3</v>
      </c>
      <c r="H9" s="536">
        <f t="shared" ref="H9:H31" si="0">G9*J9</f>
        <v>1.736111111111111E-3</v>
      </c>
      <c r="I9" s="537">
        <v>6.9444444444444441E-3</v>
      </c>
      <c r="J9" s="95">
        <v>1</v>
      </c>
      <c r="K9" s="538">
        <f>[4]参加人数一覧!H47</f>
        <v>7</v>
      </c>
      <c r="L9" s="538">
        <f>[4]参加人数一覧!$I$47</f>
        <v>2</v>
      </c>
      <c r="M9" s="539">
        <v>1</v>
      </c>
      <c r="N9" s="95"/>
      <c r="O9" s="540"/>
      <c r="P9" s="541">
        <f>D9-$A$9</f>
        <v>0.34375</v>
      </c>
      <c r="Q9" s="542">
        <f>D9-$B$9</f>
        <v>0.375</v>
      </c>
      <c r="R9" s="543">
        <f>D9-$C$9</f>
        <v>0.37847222222222227</v>
      </c>
      <c r="S9" s="141"/>
    </row>
    <row r="10" spans="1:19" customFormat="1" ht="15" customHeight="1">
      <c r="A10" s="382"/>
      <c r="B10" s="386"/>
      <c r="C10" s="386"/>
      <c r="D10" s="147">
        <f>D9+I9</f>
        <v>0.3923611111111111</v>
      </c>
      <c r="E10" s="172" t="s">
        <v>66</v>
      </c>
      <c r="F10" s="148" t="s">
        <v>177</v>
      </c>
      <c r="G10" s="544">
        <v>1.3888888888888889E-3</v>
      </c>
      <c r="H10" s="544">
        <f t="shared" si="0"/>
        <v>2.7777777777777779E-3</v>
      </c>
      <c r="I10" s="545">
        <v>6.9444444444444441E-3</v>
      </c>
      <c r="J10" s="218">
        <v>2</v>
      </c>
      <c r="K10" s="546">
        <f>[4]参加人数一覧!B47</f>
        <v>10</v>
      </c>
      <c r="L10" s="546">
        <f>[4]参加人数一覧!C47</f>
        <v>1</v>
      </c>
      <c r="M10" s="547">
        <v>1</v>
      </c>
      <c r="N10" s="218" t="s">
        <v>65</v>
      </c>
      <c r="O10" s="548">
        <v>2</v>
      </c>
      <c r="P10" s="549">
        <f t="shared" ref="P10:P33" si="1">D10-$A$9</f>
        <v>0.35069444444444442</v>
      </c>
      <c r="Q10" s="550">
        <f t="shared" ref="Q10:Q33" si="2">D10-$B$9</f>
        <v>0.38194444444444442</v>
      </c>
      <c r="R10" s="551">
        <f t="shared" ref="R10:R33" si="3">D10-$C$9</f>
        <v>0.38541666666666669</v>
      </c>
      <c r="S10" s="141"/>
    </row>
    <row r="11" spans="1:19" customFormat="1" ht="15" customHeight="1">
      <c r="A11" s="382"/>
      <c r="B11" s="386"/>
      <c r="C11" s="386"/>
      <c r="D11" s="149">
        <f>D10+I10</f>
        <v>0.39930555555555552</v>
      </c>
      <c r="E11" s="150" t="s">
        <v>63</v>
      </c>
      <c r="F11" s="151" t="s">
        <v>178</v>
      </c>
      <c r="G11" s="552">
        <v>1.3888888888888889E-3</v>
      </c>
      <c r="H11" s="552">
        <f t="shared" si="0"/>
        <v>2.361111111111111E-2</v>
      </c>
      <c r="I11" s="553">
        <v>1.3888888888888888E-2</v>
      </c>
      <c r="J11" s="785">
        <f>O12</f>
        <v>17</v>
      </c>
      <c r="K11" s="787">
        <f>[4]参加人数一覧!H7</f>
        <v>144</v>
      </c>
      <c r="L11" s="787">
        <f>[4]参加人数一覧!I7</f>
        <v>0</v>
      </c>
      <c r="M11" s="554">
        <v>1</v>
      </c>
      <c r="N11" s="555" t="s">
        <v>143</v>
      </c>
      <c r="O11" s="556">
        <v>9</v>
      </c>
      <c r="P11" s="549">
        <f t="shared" si="1"/>
        <v>0.35763888888888884</v>
      </c>
      <c r="Q11" s="550">
        <f t="shared" si="2"/>
        <v>0.38888888888888884</v>
      </c>
      <c r="R11" s="551">
        <f t="shared" si="3"/>
        <v>0.3923611111111111</v>
      </c>
      <c r="S11" s="141"/>
    </row>
    <row r="12" spans="1:19" customFormat="1" ht="15" customHeight="1">
      <c r="A12" s="382"/>
      <c r="B12" s="386"/>
      <c r="C12" s="386"/>
      <c r="D12" s="152">
        <f t="shared" ref="D12:D33" si="4">D11+I11</f>
        <v>0.41319444444444442</v>
      </c>
      <c r="E12" s="153" t="s">
        <v>63</v>
      </c>
      <c r="F12" s="154" t="s">
        <v>178</v>
      </c>
      <c r="G12" s="557">
        <v>1.3888888888888889E-3</v>
      </c>
      <c r="H12" s="557">
        <f t="shared" si="0"/>
        <v>0</v>
      </c>
      <c r="I12" s="558">
        <v>1.0416666666666666E-2</v>
      </c>
      <c r="J12" s="786"/>
      <c r="K12" s="788"/>
      <c r="L12" s="788"/>
      <c r="M12" s="559">
        <f>O11+1</f>
        <v>10</v>
      </c>
      <c r="N12" s="560" t="s">
        <v>390</v>
      </c>
      <c r="O12" s="561">
        <f>[4]参加人数一覧!L7</f>
        <v>17</v>
      </c>
      <c r="P12" s="549">
        <f t="shared" si="1"/>
        <v>0.37152777777777773</v>
      </c>
      <c r="Q12" s="550">
        <f t="shared" si="2"/>
        <v>0.40277777777777773</v>
      </c>
      <c r="R12" s="551">
        <f t="shared" si="3"/>
        <v>0.40625</v>
      </c>
      <c r="S12" s="141"/>
    </row>
    <row r="13" spans="1:19" customFormat="1" ht="15" customHeight="1">
      <c r="A13" s="382"/>
      <c r="B13" s="386"/>
      <c r="C13" s="386"/>
      <c r="D13" s="149">
        <f t="shared" si="4"/>
        <v>0.4236111111111111</v>
      </c>
      <c r="E13" s="150" t="s">
        <v>66</v>
      </c>
      <c r="F13" s="151" t="s">
        <v>178</v>
      </c>
      <c r="G13" s="552">
        <v>1.3888888888888889E-3</v>
      </c>
      <c r="H13" s="552">
        <f t="shared" si="0"/>
        <v>3.3333333333333333E-2</v>
      </c>
      <c r="I13" s="553">
        <v>1.3888888888888888E-2</v>
      </c>
      <c r="J13" s="785">
        <f>O15</f>
        <v>24</v>
      </c>
      <c r="K13" s="787">
        <f>[4]参加人数一覧!B7</f>
        <v>209</v>
      </c>
      <c r="L13" s="787">
        <f>[4]参加人数一覧!$C$7</f>
        <v>3</v>
      </c>
      <c r="M13" s="554">
        <v>1</v>
      </c>
      <c r="N13" s="555" t="s">
        <v>391</v>
      </c>
      <c r="O13" s="556">
        <v>8</v>
      </c>
      <c r="P13" s="549">
        <f t="shared" si="1"/>
        <v>0.38194444444444442</v>
      </c>
      <c r="Q13" s="550">
        <f t="shared" si="2"/>
        <v>0.41319444444444442</v>
      </c>
      <c r="R13" s="551">
        <f t="shared" si="3"/>
        <v>0.41666666666666669</v>
      </c>
      <c r="S13" s="141"/>
    </row>
    <row r="14" spans="1:19" customFormat="1" ht="15" customHeight="1">
      <c r="A14" s="382"/>
      <c r="B14" s="386"/>
      <c r="C14" s="386"/>
      <c r="D14" s="156">
        <f t="shared" si="4"/>
        <v>0.4375</v>
      </c>
      <c r="E14" s="157" t="s">
        <v>66</v>
      </c>
      <c r="F14" s="158" t="s">
        <v>178</v>
      </c>
      <c r="G14" s="562">
        <v>1.3888888888888889E-3</v>
      </c>
      <c r="H14" s="562">
        <f>G14*J14</f>
        <v>0</v>
      </c>
      <c r="I14" s="563">
        <v>1.3888888888888888E-2</v>
      </c>
      <c r="J14" s="789"/>
      <c r="K14" s="790"/>
      <c r="L14" s="790"/>
      <c r="M14" s="564">
        <f>O13+1</f>
        <v>9</v>
      </c>
      <c r="N14" s="160" t="s">
        <v>392</v>
      </c>
      <c r="O14" s="565">
        <v>16</v>
      </c>
      <c r="P14" s="549">
        <f t="shared" si="1"/>
        <v>0.39583333333333331</v>
      </c>
      <c r="Q14" s="550">
        <f t="shared" si="2"/>
        <v>0.42708333333333331</v>
      </c>
      <c r="R14" s="551">
        <f t="shared" si="3"/>
        <v>0.43055555555555558</v>
      </c>
      <c r="S14" s="141"/>
    </row>
    <row r="15" spans="1:19" customFormat="1" ht="15" customHeight="1">
      <c r="A15" s="382"/>
      <c r="B15" s="386"/>
      <c r="C15" s="386"/>
      <c r="D15" s="152">
        <f>D14+I14</f>
        <v>0.4513888888888889</v>
      </c>
      <c r="E15" s="153" t="s">
        <v>66</v>
      </c>
      <c r="F15" s="154" t="s">
        <v>178</v>
      </c>
      <c r="G15" s="557">
        <v>1.3888888888888889E-3</v>
      </c>
      <c r="H15" s="557">
        <f t="shared" si="0"/>
        <v>0</v>
      </c>
      <c r="I15" s="558">
        <v>1.0416666666666666E-2</v>
      </c>
      <c r="J15" s="786"/>
      <c r="K15" s="788"/>
      <c r="L15" s="788"/>
      <c r="M15" s="564">
        <f>O14+1</f>
        <v>17</v>
      </c>
      <c r="N15" s="560" t="s">
        <v>143</v>
      </c>
      <c r="O15" s="561">
        <f>[4]参加人数一覧!$F$7</f>
        <v>24</v>
      </c>
      <c r="P15" s="549">
        <f t="shared" si="1"/>
        <v>0.40972222222222221</v>
      </c>
      <c r="Q15" s="550">
        <f t="shared" si="2"/>
        <v>0.44097222222222221</v>
      </c>
      <c r="R15" s="551">
        <f t="shared" si="3"/>
        <v>0.44444444444444448</v>
      </c>
      <c r="S15" s="141"/>
    </row>
    <row r="16" spans="1:19" customFormat="1" ht="15" customHeight="1">
      <c r="A16" s="382"/>
      <c r="B16" s="386"/>
      <c r="C16" s="386"/>
      <c r="D16" s="149">
        <f t="shared" si="4"/>
        <v>0.46180555555555558</v>
      </c>
      <c r="E16" s="150" t="s">
        <v>66</v>
      </c>
      <c r="F16" s="151" t="s">
        <v>142</v>
      </c>
      <c r="G16" s="552">
        <v>4.5138888888888893E-3</v>
      </c>
      <c r="H16" s="552">
        <f t="shared" si="0"/>
        <v>2.7083333333333334E-2</v>
      </c>
      <c r="I16" s="553">
        <v>1.7361111111111112E-2</v>
      </c>
      <c r="J16" s="785">
        <f>O17</f>
        <v>6</v>
      </c>
      <c r="K16" s="787">
        <f>[4]参加人数一覧!B15</f>
        <v>137</v>
      </c>
      <c r="L16" s="787">
        <f>[4]参加人数一覧!C15</f>
        <v>0</v>
      </c>
      <c r="M16" s="554">
        <v>1</v>
      </c>
      <c r="N16" s="555" t="s">
        <v>301</v>
      </c>
      <c r="O16" s="556">
        <v>3</v>
      </c>
      <c r="P16" s="549">
        <f t="shared" si="1"/>
        <v>0.4201388888888889</v>
      </c>
      <c r="Q16" s="550">
        <f t="shared" si="2"/>
        <v>0.4513888888888889</v>
      </c>
      <c r="R16" s="551">
        <f t="shared" si="3"/>
        <v>0.45486111111111116</v>
      </c>
      <c r="S16" s="141"/>
    </row>
    <row r="17" spans="1:19" customFormat="1" ht="15" customHeight="1">
      <c r="A17" s="382"/>
      <c r="B17" s="386"/>
      <c r="C17" s="386"/>
      <c r="D17" s="152">
        <f t="shared" si="4"/>
        <v>0.47916666666666669</v>
      </c>
      <c r="E17" s="153" t="s">
        <v>66</v>
      </c>
      <c r="F17" s="154" t="s">
        <v>310</v>
      </c>
      <c r="G17" s="557">
        <v>4.5138888888888893E-3</v>
      </c>
      <c r="H17" s="557">
        <f t="shared" si="0"/>
        <v>0</v>
      </c>
      <c r="I17" s="558">
        <v>2.4305555555555556E-2</v>
      </c>
      <c r="J17" s="786"/>
      <c r="K17" s="788"/>
      <c r="L17" s="788"/>
      <c r="M17" s="559">
        <f>O16+1</f>
        <v>4</v>
      </c>
      <c r="N17" s="560" t="s">
        <v>390</v>
      </c>
      <c r="O17" s="561">
        <f>[4]参加人数一覧!F15</f>
        <v>6</v>
      </c>
      <c r="P17" s="549">
        <f t="shared" si="1"/>
        <v>0.4375</v>
      </c>
      <c r="Q17" s="550">
        <f t="shared" si="2"/>
        <v>0.46875</v>
      </c>
      <c r="R17" s="551">
        <f t="shared" si="3"/>
        <v>0.47222222222222227</v>
      </c>
      <c r="S17" s="141"/>
    </row>
    <row r="18" spans="1:19" customFormat="1" ht="15" customHeight="1">
      <c r="A18" s="382"/>
      <c r="B18" s="386"/>
      <c r="C18" s="386"/>
      <c r="D18" s="161">
        <f t="shared" si="4"/>
        <v>0.50347222222222221</v>
      </c>
      <c r="E18" s="162" t="s">
        <v>63</v>
      </c>
      <c r="F18" s="163" t="s">
        <v>316</v>
      </c>
      <c r="G18" s="544">
        <v>1.736111111111111E-3</v>
      </c>
      <c r="H18" s="544">
        <f t="shared" si="0"/>
        <v>8.6805555555555559E-3</v>
      </c>
      <c r="I18" s="566">
        <v>1.7361111111111112E-2</v>
      </c>
      <c r="J18" s="218">
        <f>O18</f>
        <v>5</v>
      </c>
      <c r="K18" s="546">
        <f>[4]参加人数一覧!H19</f>
        <v>39</v>
      </c>
      <c r="L18" s="546">
        <f>[4]参加人数一覧!$I$19</f>
        <v>0</v>
      </c>
      <c r="M18" s="547">
        <v>1</v>
      </c>
      <c r="N18" s="164" t="s">
        <v>301</v>
      </c>
      <c r="O18" s="548">
        <f>[4]参加人数一覧!L19</f>
        <v>5</v>
      </c>
      <c r="P18" s="549">
        <f t="shared" si="1"/>
        <v>0.46180555555555552</v>
      </c>
      <c r="Q18" s="550">
        <f t="shared" si="2"/>
        <v>0.49305555555555552</v>
      </c>
      <c r="R18" s="551">
        <f t="shared" si="3"/>
        <v>0.49652777777777779</v>
      </c>
      <c r="S18" s="141"/>
    </row>
    <row r="19" spans="1:19" customFormat="1" ht="15" customHeight="1">
      <c r="A19" s="382"/>
      <c r="B19" s="386"/>
      <c r="C19" s="386"/>
      <c r="D19" s="147">
        <f t="shared" si="4"/>
        <v>0.52083333333333337</v>
      </c>
      <c r="E19" s="172" t="s">
        <v>66</v>
      </c>
      <c r="F19" s="165" t="s">
        <v>317</v>
      </c>
      <c r="G19" s="544">
        <v>1.736111111111111E-3</v>
      </c>
      <c r="H19" s="544">
        <f t="shared" si="0"/>
        <v>6.9444444444444441E-3</v>
      </c>
      <c r="I19" s="566">
        <v>1.0416666666666666E-2</v>
      </c>
      <c r="J19" s="218">
        <f>O19</f>
        <v>4</v>
      </c>
      <c r="K19" s="546">
        <f>[4]参加人数一覧!B19</f>
        <v>34</v>
      </c>
      <c r="L19" s="546">
        <f>[4]参加人数一覧!$C$19</f>
        <v>0</v>
      </c>
      <c r="M19" s="547">
        <v>1</v>
      </c>
      <c r="N19" s="567" t="s">
        <v>393</v>
      </c>
      <c r="O19" s="548">
        <f>[4]参加人数一覧!F19</f>
        <v>4</v>
      </c>
      <c r="P19" s="549">
        <f t="shared" si="1"/>
        <v>0.47916666666666669</v>
      </c>
      <c r="Q19" s="550">
        <f t="shared" si="2"/>
        <v>0.51041666666666674</v>
      </c>
      <c r="R19" s="551">
        <f t="shared" si="3"/>
        <v>0.51388888888888895</v>
      </c>
      <c r="S19" s="141"/>
    </row>
    <row r="20" spans="1:19" customFormat="1" ht="15" customHeight="1">
      <c r="A20" s="382"/>
      <c r="B20" s="386"/>
      <c r="C20" s="386"/>
      <c r="D20" s="147">
        <f t="shared" si="4"/>
        <v>0.53125</v>
      </c>
      <c r="E20" s="172" t="s">
        <v>63</v>
      </c>
      <c r="F20" s="165" t="s">
        <v>145</v>
      </c>
      <c r="G20" s="544">
        <v>2.0833333333333333E-3</v>
      </c>
      <c r="H20" s="544">
        <f t="shared" si="0"/>
        <v>1.6666666666666666E-2</v>
      </c>
      <c r="I20" s="566">
        <v>1.7361111111111112E-2</v>
      </c>
      <c r="J20" s="218">
        <f>O20</f>
        <v>8</v>
      </c>
      <c r="K20" s="546">
        <f>[4]参加人数一覧!H11</f>
        <v>65</v>
      </c>
      <c r="L20" s="546">
        <f>[4]参加人数一覧!I11</f>
        <v>1</v>
      </c>
      <c r="M20" s="547">
        <v>1</v>
      </c>
      <c r="N20" s="567" t="s">
        <v>143</v>
      </c>
      <c r="O20" s="548">
        <f>[4]参加人数一覧!L11</f>
        <v>8</v>
      </c>
      <c r="P20" s="549">
        <f t="shared" si="1"/>
        <v>0.48958333333333331</v>
      </c>
      <c r="Q20" s="550">
        <f t="shared" si="2"/>
        <v>0.52083333333333337</v>
      </c>
      <c r="R20" s="551">
        <f t="shared" si="3"/>
        <v>0.52430555555555558</v>
      </c>
      <c r="S20" s="141"/>
    </row>
    <row r="21" spans="1:19" customFormat="1" ht="15" customHeight="1">
      <c r="A21" s="382"/>
      <c r="B21" s="386"/>
      <c r="C21" s="386"/>
      <c r="D21" s="149">
        <f t="shared" si="4"/>
        <v>0.54861111111111116</v>
      </c>
      <c r="E21" s="150" t="s">
        <v>66</v>
      </c>
      <c r="F21" s="151" t="s">
        <v>145</v>
      </c>
      <c r="G21" s="552">
        <v>2.0833333333333333E-3</v>
      </c>
      <c r="H21" s="552">
        <f t="shared" si="0"/>
        <v>3.125E-2</v>
      </c>
      <c r="I21" s="553">
        <v>2.0833333333333332E-2</v>
      </c>
      <c r="J21" s="785">
        <f>O22</f>
        <v>15</v>
      </c>
      <c r="K21" s="787">
        <f>[4]参加人数一覧!B11</f>
        <v>126</v>
      </c>
      <c r="L21" s="787">
        <f>[4]参加人数一覧!$C$11</f>
        <v>2</v>
      </c>
      <c r="M21" s="554">
        <v>1</v>
      </c>
      <c r="N21" s="555" t="s">
        <v>301</v>
      </c>
      <c r="O21" s="556">
        <v>8</v>
      </c>
      <c r="P21" s="549">
        <f t="shared" si="1"/>
        <v>0.50694444444444453</v>
      </c>
      <c r="Q21" s="550">
        <f t="shared" si="2"/>
        <v>0.53819444444444453</v>
      </c>
      <c r="R21" s="551">
        <f t="shared" si="3"/>
        <v>0.54166666666666674</v>
      </c>
      <c r="S21" s="141"/>
    </row>
    <row r="22" spans="1:19" customFormat="1" ht="15" customHeight="1">
      <c r="A22" s="382"/>
      <c r="B22" s="386"/>
      <c r="C22" s="386"/>
      <c r="D22" s="152">
        <f t="shared" si="4"/>
        <v>0.56944444444444453</v>
      </c>
      <c r="E22" s="153" t="s">
        <v>66</v>
      </c>
      <c r="F22" s="154" t="s">
        <v>315</v>
      </c>
      <c r="G22" s="557">
        <v>2.0833333333333333E-3</v>
      </c>
      <c r="H22" s="557">
        <f t="shared" si="0"/>
        <v>0</v>
      </c>
      <c r="I22" s="558">
        <v>1.3888888888888888E-2</v>
      </c>
      <c r="J22" s="786"/>
      <c r="K22" s="788"/>
      <c r="L22" s="788"/>
      <c r="M22" s="559">
        <v>9</v>
      </c>
      <c r="N22" s="560" t="s">
        <v>143</v>
      </c>
      <c r="O22" s="561">
        <f>[4]参加人数一覧!F11</f>
        <v>15</v>
      </c>
      <c r="P22" s="549">
        <f t="shared" si="1"/>
        <v>0.5277777777777779</v>
      </c>
      <c r="Q22" s="550">
        <f t="shared" si="2"/>
        <v>0.5590277777777779</v>
      </c>
      <c r="R22" s="551">
        <f t="shared" si="3"/>
        <v>0.56250000000000011</v>
      </c>
      <c r="S22" s="141"/>
    </row>
    <row r="23" spans="1:19" customFormat="1" ht="15" customHeight="1">
      <c r="A23" s="382"/>
      <c r="B23" s="386"/>
      <c r="C23" s="386"/>
      <c r="D23" s="147">
        <f t="shared" si="4"/>
        <v>0.58333333333333337</v>
      </c>
      <c r="E23" s="172" t="s">
        <v>63</v>
      </c>
      <c r="F23" s="165" t="s">
        <v>310</v>
      </c>
      <c r="G23" s="544">
        <v>4.8611111111111112E-3</v>
      </c>
      <c r="H23" s="544">
        <f t="shared" si="0"/>
        <v>1.9444444444444445E-2</v>
      </c>
      <c r="I23" s="566">
        <v>2.0833333333333332E-2</v>
      </c>
      <c r="J23" s="218">
        <f>O23</f>
        <v>4</v>
      </c>
      <c r="K23" s="546">
        <f>[4]参加人数一覧!H15</f>
        <v>73</v>
      </c>
      <c r="L23" s="546">
        <f>[4]参加人数一覧!I15</f>
        <v>2</v>
      </c>
      <c r="M23" s="547">
        <v>1</v>
      </c>
      <c r="N23" s="567" t="s">
        <v>143</v>
      </c>
      <c r="O23" s="548">
        <f>[4]参加人数一覧!L15</f>
        <v>4</v>
      </c>
      <c r="P23" s="549">
        <f t="shared" si="1"/>
        <v>0.54166666666666674</v>
      </c>
      <c r="Q23" s="550">
        <f t="shared" si="2"/>
        <v>0.57291666666666674</v>
      </c>
      <c r="R23" s="551">
        <f t="shared" si="3"/>
        <v>0.57638888888888895</v>
      </c>
      <c r="S23" s="141"/>
    </row>
    <row r="24" spans="1:19" customFormat="1" ht="15" customHeight="1">
      <c r="A24" s="382"/>
      <c r="B24" s="386"/>
      <c r="C24" s="386"/>
      <c r="D24" s="147">
        <f t="shared" si="4"/>
        <v>0.60416666666666674</v>
      </c>
      <c r="E24" s="172" t="s">
        <v>63</v>
      </c>
      <c r="F24" s="165" t="s">
        <v>179</v>
      </c>
      <c r="G24" s="544">
        <v>1.736111111111111E-3</v>
      </c>
      <c r="H24" s="544">
        <f t="shared" si="0"/>
        <v>1.736111111111111E-3</v>
      </c>
      <c r="I24" s="566">
        <v>3.472222222222222E-3</v>
      </c>
      <c r="J24" s="218">
        <v>1</v>
      </c>
      <c r="K24" s="546">
        <f>K9</f>
        <v>7</v>
      </c>
      <c r="L24" s="546">
        <f>$L$9</f>
        <v>2</v>
      </c>
      <c r="M24" s="547">
        <v>1</v>
      </c>
      <c r="N24" s="567"/>
      <c r="O24" s="548"/>
      <c r="P24" s="549"/>
      <c r="Q24" s="550"/>
      <c r="R24" s="551"/>
      <c r="S24" s="141"/>
    </row>
    <row r="25" spans="1:19" customFormat="1" ht="15" customHeight="1">
      <c r="A25" s="382"/>
      <c r="B25" s="386"/>
      <c r="C25" s="386"/>
      <c r="D25" s="147">
        <f t="shared" si="4"/>
        <v>0.60763888888888895</v>
      </c>
      <c r="E25" s="172" t="s">
        <v>66</v>
      </c>
      <c r="F25" s="165" t="s">
        <v>180</v>
      </c>
      <c r="G25" s="544">
        <v>2.0833333333333333E-3</v>
      </c>
      <c r="H25" s="544">
        <f t="shared" si="0"/>
        <v>4.1666666666666666E-3</v>
      </c>
      <c r="I25" s="566">
        <v>6.9444444444444441E-3</v>
      </c>
      <c r="J25" s="218">
        <v>2</v>
      </c>
      <c r="K25" s="546">
        <f>K10</f>
        <v>10</v>
      </c>
      <c r="L25" s="546">
        <f>L10</f>
        <v>1</v>
      </c>
      <c r="M25" s="547">
        <f>M10</f>
        <v>1</v>
      </c>
      <c r="N25" s="567" t="s">
        <v>65</v>
      </c>
      <c r="O25" s="548">
        <v>2</v>
      </c>
      <c r="P25" s="549"/>
      <c r="Q25" s="550"/>
      <c r="R25" s="551"/>
      <c r="S25" s="141"/>
    </row>
    <row r="26" spans="1:19" customFormat="1" ht="15" customHeight="1">
      <c r="A26" s="382"/>
      <c r="B26" s="386"/>
      <c r="C26" s="386"/>
      <c r="D26" s="147">
        <f t="shared" si="4"/>
        <v>0.61458333333333337</v>
      </c>
      <c r="E26" s="172" t="s">
        <v>63</v>
      </c>
      <c r="F26" s="165" t="s">
        <v>181</v>
      </c>
      <c r="G26" s="544">
        <v>1.736111111111111E-3</v>
      </c>
      <c r="H26" s="544">
        <f t="shared" si="0"/>
        <v>1.0416666666666666E-2</v>
      </c>
      <c r="I26" s="566">
        <v>1.0416666666666666E-2</v>
      </c>
      <c r="J26" s="218">
        <f>O26</f>
        <v>6</v>
      </c>
      <c r="K26" s="546">
        <v>48</v>
      </c>
      <c r="L26" s="546"/>
      <c r="M26" s="547">
        <v>1</v>
      </c>
      <c r="N26" s="567" t="s">
        <v>301</v>
      </c>
      <c r="O26" s="548">
        <v>6</v>
      </c>
      <c r="P26" s="549"/>
      <c r="Q26" s="550">
        <f t="shared" si="2"/>
        <v>0.60416666666666674</v>
      </c>
      <c r="R26" s="551">
        <f t="shared" si="3"/>
        <v>0.60763888888888895</v>
      </c>
      <c r="S26" s="141"/>
    </row>
    <row r="27" spans="1:19" customFormat="1" ht="15" customHeight="1">
      <c r="A27" s="382"/>
      <c r="B27" s="386"/>
      <c r="C27" s="386"/>
      <c r="D27" s="147">
        <f t="shared" si="4"/>
        <v>0.625</v>
      </c>
      <c r="E27" s="172" t="s">
        <v>66</v>
      </c>
      <c r="F27" s="165" t="s">
        <v>181</v>
      </c>
      <c r="G27" s="544">
        <v>1.736111111111111E-3</v>
      </c>
      <c r="H27" s="544">
        <f t="shared" si="0"/>
        <v>1.0416666666666666E-2</v>
      </c>
      <c r="I27" s="566">
        <v>1.7361111111111112E-2</v>
      </c>
      <c r="J27" s="218">
        <f>O27</f>
        <v>6</v>
      </c>
      <c r="K27" s="546">
        <v>48</v>
      </c>
      <c r="L27" s="546"/>
      <c r="M27" s="547">
        <v>1</v>
      </c>
      <c r="N27" s="567" t="s">
        <v>301</v>
      </c>
      <c r="O27" s="548">
        <v>6</v>
      </c>
      <c r="P27" s="549"/>
      <c r="Q27" s="550">
        <f t="shared" si="2"/>
        <v>0.61458333333333337</v>
      </c>
      <c r="R27" s="551">
        <f t="shared" si="3"/>
        <v>0.61805555555555558</v>
      </c>
      <c r="S27" s="141"/>
    </row>
    <row r="28" spans="1:19" customFormat="1" ht="15" customHeight="1">
      <c r="A28" s="382"/>
      <c r="B28" s="386"/>
      <c r="C28" s="386"/>
      <c r="D28" s="147">
        <f t="shared" si="4"/>
        <v>0.64236111111111116</v>
      </c>
      <c r="E28" s="172" t="s">
        <v>66</v>
      </c>
      <c r="F28" s="165" t="s">
        <v>394</v>
      </c>
      <c r="G28" s="544">
        <v>9.0277777777777787E-3</v>
      </c>
      <c r="H28" s="544">
        <f t="shared" si="0"/>
        <v>1.8055555555555557E-2</v>
      </c>
      <c r="I28" s="566">
        <v>2.4305555555555556E-2</v>
      </c>
      <c r="J28" s="218">
        <f>O28</f>
        <v>2</v>
      </c>
      <c r="K28" s="546">
        <f>[4]参加人数一覧!B23</f>
        <v>38</v>
      </c>
      <c r="L28" s="546">
        <f>[4]参加人数一覧!$C$23</f>
        <v>0</v>
      </c>
      <c r="M28" s="547">
        <v>1</v>
      </c>
      <c r="N28" s="567" t="s">
        <v>143</v>
      </c>
      <c r="O28" s="548">
        <f>[4]参加人数一覧!F23</f>
        <v>2</v>
      </c>
      <c r="P28" s="549">
        <f t="shared" si="1"/>
        <v>0.60069444444444453</v>
      </c>
      <c r="Q28" s="550">
        <f t="shared" si="2"/>
        <v>0.63194444444444453</v>
      </c>
      <c r="R28" s="551">
        <f t="shared" si="3"/>
        <v>0.63541666666666674</v>
      </c>
      <c r="S28" s="141"/>
    </row>
    <row r="29" spans="1:19" customFormat="1" ht="15" customHeight="1">
      <c r="A29" s="382"/>
      <c r="B29" s="386"/>
      <c r="C29" s="386"/>
      <c r="D29" s="149">
        <f t="shared" si="4"/>
        <v>0.66666666666666674</v>
      </c>
      <c r="E29" s="150" t="s">
        <v>63</v>
      </c>
      <c r="F29" s="151" t="s">
        <v>320</v>
      </c>
      <c r="G29" s="568">
        <v>2.7777777777777779E-3</v>
      </c>
      <c r="H29" s="552">
        <f t="shared" si="0"/>
        <v>1.6666666666666666E-2</v>
      </c>
      <c r="I29" s="553">
        <v>1.0416666666666666E-2</v>
      </c>
      <c r="J29" s="785">
        <f>O30</f>
        <v>6</v>
      </c>
      <c r="K29" s="787">
        <f>[4]参加人数一覧!H27</f>
        <v>48</v>
      </c>
      <c r="L29" s="787"/>
      <c r="M29" s="554">
        <v>1</v>
      </c>
      <c r="N29" s="555" t="s">
        <v>301</v>
      </c>
      <c r="O29" s="556">
        <v>3</v>
      </c>
      <c r="P29" s="549">
        <f t="shared" si="1"/>
        <v>0.62500000000000011</v>
      </c>
      <c r="Q29" s="550">
        <f t="shared" si="2"/>
        <v>0.65625000000000011</v>
      </c>
      <c r="R29" s="551">
        <f t="shared" si="3"/>
        <v>0.65972222222222232</v>
      </c>
      <c r="S29" s="141"/>
    </row>
    <row r="30" spans="1:19" customFormat="1" ht="15" customHeight="1">
      <c r="A30" s="377"/>
      <c r="B30" s="381"/>
      <c r="C30" s="381"/>
      <c r="D30" s="156">
        <f t="shared" si="4"/>
        <v>0.67708333333333337</v>
      </c>
      <c r="E30" s="157" t="s">
        <v>77</v>
      </c>
      <c r="F30" s="158" t="s">
        <v>68</v>
      </c>
      <c r="G30" s="562">
        <v>2.7777777777777779E-3</v>
      </c>
      <c r="H30" s="562">
        <f>G30*J30</f>
        <v>0</v>
      </c>
      <c r="I30" s="563">
        <v>1.0416666666666666E-2</v>
      </c>
      <c r="J30" s="786"/>
      <c r="K30" s="788"/>
      <c r="L30" s="788"/>
      <c r="M30" s="564">
        <f>O29+1</f>
        <v>4</v>
      </c>
      <c r="N30" s="160" t="s">
        <v>301</v>
      </c>
      <c r="O30" s="565">
        <f>[4]参加人数一覧!$L$27</f>
        <v>6</v>
      </c>
      <c r="P30" s="549">
        <f t="shared" si="1"/>
        <v>0.63541666666666674</v>
      </c>
      <c r="Q30" s="550">
        <f t="shared" si="2"/>
        <v>0.66666666666666674</v>
      </c>
      <c r="R30" s="551">
        <f t="shared" si="3"/>
        <v>0.67013888888888895</v>
      </c>
      <c r="S30" s="141"/>
    </row>
    <row r="31" spans="1:19" customFormat="1" ht="15" customHeight="1">
      <c r="A31" s="363"/>
      <c r="B31" s="367"/>
      <c r="C31" s="367"/>
      <c r="D31" s="149">
        <f t="shared" si="4"/>
        <v>0.6875</v>
      </c>
      <c r="E31" s="150" t="s">
        <v>66</v>
      </c>
      <c r="F31" s="151" t="s">
        <v>320</v>
      </c>
      <c r="G31" s="552">
        <v>2.7777777777777779E-3</v>
      </c>
      <c r="H31" s="552">
        <f t="shared" si="0"/>
        <v>2.2222222222222223E-2</v>
      </c>
      <c r="I31" s="553">
        <v>1.0416666666666666E-2</v>
      </c>
      <c r="J31" s="785">
        <f>O33</f>
        <v>8</v>
      </c>
      <c r="K31" s="787">
        <f>[4]参加人数一覧!B27</f>
        <v>63</v>
      </c>
      <c r="L31" s="787"/>
      <c r="M31" s="554">
        <v>1</v>
      </c>
      <c r="N31" s="555" t="s">
        <v>393</v>
      </c>
      <c r="O31" s="556">
        <v>3</v>
      </c>
      <c r="P31" s="549">
        <f t="shared" si="1"/>
        <v>0.64583333333333337</v>
      </c>
      <c r="Q31" s="550">
        <f t="shared" si="2"/>
        <v>0.67708333333333337</v>
      </c>
      <c r="R31" s="551">
        <f t="shared" si="3"/>
        <v>0.68055555555555558</v>
      </c>
      <c r="S31" s="141"/>
    </row>
    <row r="32" spans="1:19" customFormat="1" ht="15" customHeight="1">
      <c r="A32" s="363"/>
      <c r="B32" s="367"/>
      <c r="C32" s="367"/>
      <c r="D32" s="147">
        <f t="shared" si="4"/>
        <v>0.69791666666666663</v>
      </c>
      <c r="E32" s="153" t="s">
        <v>66</v>
      </c>
      <c r="F32" s="154" t="s">
        <v>68</v>
      </c>
      <c r="G32" s="557"/>
      <c r="H32" s="557"/>
      <c r="I32" s="566">
        <v>1.0416666666666666E-2</v>
      </c>
      <c r="J32" s="789"/>
      <c r="K32" s="790"/>
      <c r="L32" s="790"/>
      <c r="M32" s="564">
        <v>4</v>
      </c>
      <c r="N32" s="160" t="s">
        <v>143</v>
      </c>
      <c r="O32" s="565">
        <v>6</v>
      </c>
      <c r="P32" s="549">
        <f t="shared" si="1"/>
        <v>0.65625</v>
      </c>
      <c r="Q32" s="550">
        <f t="shared" si="2"/>
        <v>0.6875</v>
      </c>
      <c r="R32" s="551">
        <f t="shared" si="3"/>
        <v>0.69097222222222221</v>
      </c>
      <c r="S32" s="141"/>
    </row>
    <row r="33" spans="1:20" customFormat="1" ht="15" customHeight="1" thickBot="1">
      <c r="A33" s="363"/>
      <c r="B33" s="367"/>
      <c r="C33" s="367"/>
      <c r="D33" s="166">
        <f t="shared" si="4"/>
        <v>0.70833333333333326</v>
      </c>
      <c r="E33" s="167" t="s">
        <v>66</v>
      </c>
      <c r="F33" s="168" t="s">
        <v>68</v>
      </c>
      <c r="G33" s="569">
        <v>2.7777777777777779E-3</v>
      </c>
      <c r="H33" s="569">
        <f>G33*J33</f>
        <v>0</v>
      </c>
      <c r="I33" s="570">
        <v>6.9444444444444441E-3</v>
      </c>
      <c r="J33" s="791"/>
      <c r="K33" s="792"/>
      <c r="L33" s="792"/>
      <c r="M33" s="571">
        <v>7</v>
      </c>
      <c r="N33" s="572" t="s">
        <v>395</v>
      </c>
      <c r="O33" s="573">
        <v>8</v>
      </c>
      <c r="P33" s="574">
        <f t="shared" si="1"/>
        <v>0.66666666666666663</v>
      </c>
      <c r="Q33" s="575">
        <f t="shared" si="2"/>
        <v>0.69791666666666663</v>
      </c>
      <c r="R33" s="576">
        <f t="shared" si="3"/>
        <v>0.70138888888888884</v>
      </c>
      <c r="S33" s="141"/>
    </row>
    <row r="34" spans="1:20" customFormat="1" ht="15" customHeight="1" thickBot="1">
      <c r="D34" s="182"/>
      <c r="E34" s="159"/>
      <c r="F34" s="160"/>
      <c r="G34" s="562"/>
      <c r="H34" s="562"/>
      <c r="I34" s="563"/>
      <c r="J34" s="159"/>
      <c r="K34" s="159"/>
      <c r="L34" s="159"/>
      <c r="M34" s="577"/>
      <c r="N34" s="160"/>
      <c r="O34" s="577"/>
      <c r="P34" s="577"/>
      <c r="Q34" s="563"/>
      <c r="R34" s="563"/>
      <c r="S34" s="141"/>
    </row>
    <row r="35" spans="1:20" customFormat="1" ht="15" customHeight="1">
      <c r="A35" s="578" t="s">
        <v>71</v>
      </c>
      <c r="B35" s="579"/>
      <c r="C35" s="579"/>
      <c r="D35" s="780" t="s">
        <v>71</v>
      </c>
      <c r="E35" s="781"/>
      <c r="F35" s="781"/>
      <c r="G35" s="781"/>
      <c r="H35" s="781"/>
      <c r="I35" s="781"/>
      <c r="J35" s="781"/>
      <c r="K35" s="781"/>
      <c r="L35" s="781"/>
      <c r="M35" s="781"/>
      <c r="N35" s="781"/>
      <c r="O35" s="781"/>
      <c r="P35" s="781"/>
      <c r="Q35" s="781"/>
      <c r="R35" s="782"/>
      <c r="S35" s="141"/>
    </row>
    <row r="36" spans="1:20" customFormat="1" ht="15" customHeight="1">
      <c r="A36" s="388"/>
      <c r="B36" s="394"/>
      <c r="C36" s="394"/>
      <c r="D36" s="169" t="s">
        <v>72</v>
      </c>
      <c r="E36" s="793" t="s">
        <v>73</v>
      </c>
      <c r="F36" s="794"/>
      <c r="G36" s="580"/>
      <c r="H36" s="581"/>
      <c r="I36" s="582" t="s">
        <v>292</v>
      </c>
      <c r="J36" s="170" t="s">
        <v>103</v>
      </c>
      <c r="K36" s="583" t="s">
        <v>294</v>
      </c>
      <c r="L36" s="583" t="s">
        <v>396</v>
      </c>
      <c r="M36" s="584"/>
      <c r="N36" s="170" t="s">
        <v>74</v>
      </c>
      <c r="O36" s="585"/>
      <c r="P36" s="585" t="s">
        <v>295</v>
      </c>
      <c r="Q36" s="586" t="s">
        <v>296</v>
      </c>
      <c r="R36" s="587" t="s">
        <v>297</v>
      </c>
      <c r="S36" s="141"/>
    </row>
    <row r="37" spans="1:20" customFormat="1" ht="15" customHeight="1">
      <c r="A37" s="588">
        <v>4.1666666666666664E-2</v>
      </c>
      <c r="B37" s="589">
        <v>3.4722222222222224E-2</v>
      </c>
      <c r="C37" s="589">
        <v>2.7777777777777776E-2</v>
      </c>
      <c r="D37" s="144">
        <v>0.41666666666666669</v>
      </c>
      <c r="E37" s="145" t="s">
        <v>63</v>
      </c>
      <c r="F37" s="171" t="s">
        <v>153</v>
      </c>
      <c r="G37" s="536"/>
      <c r="H37" s="536"/>
      <c r="I37" s="590"/>
      <c r="J37" s="95"/>
      <c r="K37" s="538">
        <f>[4]参加人数一覧!H33</f>
        <v>5</v>
      </c>
      <c r="L37" s="538">
        <f>[4]参加人数一覧!$I$33</f>
        <v>0</v>
      </c>
      <c r="M37" s="539"/>
      <c r="N37" s="95"/>
      <c r="O37" s="540"/>
      <c r="P37" s="591">
        <f>D37-$A$38</f>
        <v>0.35416666666666669</v>
      </c>
      <c r="Q37" s="592">
        <f>D37-$B$38</f>
        <v>0.36805555555555558</v>
      </c>
      <c r="R37" s="593">
        <f>D37-$C$38</f>
        <v>0.375</v>
      </c>
      <c r="S37" s="141"/>
    </row>
    <row r="38" spans="1:20" customFormat="1" ht="15" customHeight="1">
      <c r="A38" s="55">
        <v>6.25E-2</v>
      </c>
      <c r="B38" s="55">
        <v>4.8611111111111112E-2</v>
      </c>
      <c r="C38" s="55">
        <v>4.1666666666666664E-2</v>
      </c>
      <c r="D38" s="147">
        <v>0.41666666666666669</v>
      </c>
      <c r="E38" s="172" t="s">
        <v>66</v>
      </c>
      <c r="F38" s="165" t="s">
        <v>182</v>
      </c>
      <c r="G38" s="544"/>
      <c r="H38" s="544"/>
      <c r="I38" s="566"/>
      <c r="J38" s="218"/>
      <c r="K38" s="546">
        <f>[4]参加人数一覧!$B$47</f>
        <v>10</v>
      </c>
      <c r="L38" s="546">
        <v>1</v>
      </c>
      <c r="M38" s="547"/>
      <c r="N38" s="567"/>
      <c r="O38" s="548"/>
      <c r="P38" s="594"/>
      <c r="Q38" s="550"/>
      <c r="R38" s="551"/>
      <c r="S38" s="141"/>
    </row>
    <row r="39" spans="1:20" customFormat="1" ht="15" customHeight="1">
      <c r="A39" s="382"/>
      <c r="B39" s="386"/>
      <c r="C39" s="386"/>
      <c r="D39" s="147">
        <v>0.41666666666666669</v>
      </c>
      <c r="E39" s="172" t="s">
        <v>63</v>
      </c>
      <c r="F39" s="165" t="s">
        <v>183</v>
      </c>
      <c r="G39" s="544"/>
      <c r="H39" s="544"/>
      <c r="I39" s="566"/>
      <c r="J39" s="218"/>
      <c r="K39" s="546">
        <f>[4]参加人数一覧!$H$47</f>
        <v>7</v>
      </c>
      <c r="L39" s="546">
        <v>2</v>
      </c>
      <c r="M39" s="547"/>
      <c r="N39" s="567"/>
      <c r="O39" s="548"/>
      <c r="P39" s="594"/>
      <c r="Q39" s="550"/>
      <c r="R39" s="551"/>
      <c r="S39" s="141"/>
    </row>
    <row r="40" spans="1:20" customFormat="1" ht="15" customHeight="1">
      <c r="D40" s="147">
        <v>0.47916666666666669</v>
      </c>
      <c r="E40" s="172" t="s">
        <v>63</v>
      </c>
      <c r="F40" s="165" t="s">
        <v>184</v>
      </c>
      <c r="G40" s="544"/>
      <c r="H40" s="544"/>
      <c r="I40" s="566"/>
      <c r="J40" s="218">
        <v>2</v>
      </c>
      <c r="K40" s="595">
        <f>[4]参加人数一覧!H35</f>
        <v>59</v>
      </c>
      <c r="L40" s="546">
        <f>[4]参加人数一覧!$I$35</f>
        <v>0</v>
      </c>
      <c r="M40" s="547"/>
      <c r="N40" s="218" t="s">
        <v>321</v>
      </c>
      <c r="O40" s="548"/>
      <c r="P40" s="594">
        <f>D40-$A$37</f>
        <v>0.4375</v>
      </c>
      <c r="Q40" s="550">
        <f>D40-$B$37</f>
        <v>0.44444444444444448</v>
      </c>
      <c r="R40" s="551">
        <f>D40-$C$37</f>
        <v>0.4513888888888889</v>
      </c>
      <c r="S40" s="141"/>
    </row>
    <row r="41" spans="1:20" customFormat="1" ht="15" customHeight="1">
      <c r="A41" s="382"/>
      <c r="B41" s="386"/>
      <c r="C41" s="386"/>
      <c r="D41" s="147">
        <v>0.5</v>
      </c>
      <c r="E41" s="172" t="s">
        <v>66</v>
      </c>
      <c r="F41" s="165" t="s">
        <v>172</v>
      </c>
      <c r="G41" s="544"/>
      <c r="H41" s="544"/>
      <c r="I41" s="566"/>
      <c r="J41" s="218">
        <v>2</v>
      </c>
      <c r="K41" s="546">
        <f>[4]参加人数一覧!B31</f>
        <v>27</v>
      </c>
      <c r="L41" s="546">
        <f>[4]参加人数一覧!C31</f>
        <v>0</v>
      </c>
      <c r="M41" s="547"/>
      <c r="N41" s="218" t="s">
        <v>321</v>
      </c>
      <c r="O41" s="548"/>
      <c r="P41" s="594">
        <f>D41-$A$37</f>
        <v>0.45833333333333331</v>
      </c>
      <c r="Q41" s="550">
        <f>D41-$B$37</f>
        <v>0.46527777777777779</v>
      </c>
      <c r="R41" s="551">
        <f>D41-$C$37</f>
        <v>0.47222222222222221</v>
      </c>
      <c r="S41" s="141"/>
    </row>
    <row r="42" spans="1:20" customFormat="1" ht="15" customHeight="1">
      <c r="A42" s="382"/>
      <c r="B42" s="386"/>
      <c r="C42" s="386"/>
      <c r="D42" s="147">
        <v>0.54166666666666663</v>
      </c>
      <c r="E42" s="172" t="s">
        <v>66</v>
      </c>
      <c r="F42" s="151" t="s">
        <v>153</v>
      </c>
      <c r="G42" s="552"/>
      <c r="H42" s="552"/>
      <c r="I42" s="553"/>
      <c r="J42" s="96"/>
      <c r="K42" s="546">
        <f>[4]参加人数一覧!B33</f>
        <v>4</v>
      </c>
      <c r="L42" s="546">
        <f>[4]参加人数一覧!C33</f>
        <v>0</v>
      </c>
      <c r="M42" s="554"/>
      <c r="N42" s="96"/>
      <c r="O42" s="556"/>
      <c r="P42" s="594">
        <f>D42-$A$38</f>
        <v>0.47916666666666663</v>
      </c>
      <c r="Q42" s="550">
        <f>D42-$B$38</f>
        <v>0.49305555555555552</v>
      </c>
      <c r="R42" s="551">
        <f>D42-$C$38</f>
        <v>0.49999999999999994</v>
      </c>
      <c r="S42" s="141"/>
    </row>
    <row r="43" spans="1:20" customFormat="1" ht="15" customHeight="1">
      <c r="A43" s="382"/>
      <c r="B43" s="386"/>
      <c r="C43" s="386"/>
      <c r="D43" s="173">
        <v>0.625</v>
      </c>
      <c r="E43" s="174" t="s">
        <v>66</v>
      </c>
      <c r="F43" s="97" t="s">
        <v>185</v>
      </c>
      <c r="G43" s="596"/>
      <c r="H43" s="596"/>
      <c r="I43" s="597"/>
      <c r="J43" s="175">
        <v>2</v>
      </c>
      <c r="K43" s="598">
        <f>[4]参加人数一覧!$B$37</f>
        <v>37</v>
      </c>
      <c r="L43" s="599">
        <f>[4]参加人数一覧!$C$37</f>
        <v>1</v>
      </c>
      <c r="M43" s="600"/>
      <c r="N43" s="218" t="s">
        <v>321</v>
      </c>
      <c r="O43" s="97"/>
      <c r="P43" s="594">
        <f>D43-$A$37</f>
        <v>0.58333333333333337</v>
      </c>
      <c r="Q43" s="550">
        <f>D43-$B$37</f>
        <v>0.59027777777777779</v>
      </c>
      <c r="R43" s="551">
        <f>D43-$C$37</f>
        <v>0.59722222222222221</v>
      </c>
      <c r="S43" s="141">
        <v>3.4722222222222224E-2</v>
      </c>
      <c r="T43" s="141">
        <v>2.7777777777777776E-2</v>
      </c>
    </row>
    <row r="44" spans="1:20" customFormat="1" ht="15" customHeight="1">
      <c r="A44" s="382"/>
      <c r="B44" s="386"/>
      <c r="C44" s="386"/>
      <c r="D44" s="176" t="s">
        <v>72</v>
      </c>
      <c r="E44" s="795" t="s">
        <v>75</v>
      </c>
      <c r="F44" s="796"/>
      <c r="G44" s="601"/>
      <c r="H44" s="602"/>
      <c r="I44" s="603" t="s">
        <v>292</v>
      </c>
      <c r="J44" s="177" t="s">
        <v>103</v>
      </c>
      <c r="K44" s="583" t="s">
        <v>294</v>
      </c>
      <c r="L44" s="604" t="s">
        <v>396</v>
      </c>
      <c r="M44" s="605"/>
      <c r="N44" s="177" t="s">
        <v>74</v>
      </c>
      <c r="O44" s="606"/>
      <c r="P44" s="585" t="s">
        <v>295</v>
      </c>
      <c r="Q44" s="586" t="s">
        <v>296</v>
      </c>
      <c r="R44" s="587" t="s">
        <v>297</v>
      </c>
      <c r="S44" s="141"/>
    </row>
    <row r="45" spans="1:20" customFormat="1" ht="15" customHeight="1">
      <c r="A45" s="382"/>
      <c r="B45" s="386"/>
      <c r="C45" s="386"/>
      <c r="D45" s="144">
        <v>0.38541666666666669</v>
      </c>
      <c r="E45" s="145" t="s">
        <v>66</v>
      </c>
      <c r="F45" s="171" t="s">
        <v>157</v>
      </c>
      <c r="G45" s="536"/>
      <c r="H45" s="536"/>
      <c r="I45" s="590"/>
      <c r="J45" s="95"/>
      <c r="K45" s="538">
        <f>[4]参加人数一覧!B45</f>
        <v>29</v>
      </c>
      <c r="L45" s="538">
        <f>[4]参加人数一覧!$C$45</f>
        <v>0</v>
      </c>
      <c r="M45" s="539"/>
      <c r="N45" s="607"/>
      <c r="O45" s="540"/>
      <c r="P45" s="541">
        <f t="shared" ref="P45:P50" si="5">D45-$A$37</f>
        <v>0.34375</v>
      </c>
      <c r="Q45" s="542">
        <f t="shared" ref="Q45:Q50" si="6">D45-$B$37</f>
        <v>0.35069444444444448</v>
      </c>
      <c r="R45" s="543">
        <f t="shared" ref="R45:R50" si="7">D45-$C$37</f>
        <v>0.3576388888888889</v>
      </c>
      <c r="S45" s="141"/>
    </row>
    <row r="46" spans="1:20" customFormat="1" ht="15" customHeight="1">
      <c r="A46" s="382"/>
      <c r="B46" s="386"/>
      <c r="C46" s="386"/>
      <c r="D46" s="147">
        <v>0.48958333333333331</v>
      </c>
      <c r="E46" s="172" t="s">
        <v>66</v>
      </c>
      <c r="F46" s="165" t="s">
        <v>186</v>
      </c>
      <c r="G46" s="544"/>
      <c r="H46" s="544"/>
      <c r="I46" s="566"/>
      <c r="J46" s="218"/>
      <c r="K46" s="546">
        <f>K10</f>
        <v>10</v>
      </c>
      <c r="L46" s="546">
        <v>1</v>
      </c>
      <c r="M46" s="547"/>
      <c r="N46" s="567"/>
      <c r="O46" s="548"/>
      <c r="P46" s="549">
        <f t="shared" si="5"/>
        <v>0.44791666666666663</v>
      </c>
      <c r="Q46" s="550">
        <f t="shared" si="6"/>
        <v>0.4548611111111111</v>
      </c>
      <c r="R46" s="551">
        <f t="shared" si="7"/>
        <v>0.46180555555555552</v>
      </c>
      <c r="S46" s="141"/>
    </row>
    <row r="47" spans="1:20" customFormat="1" ht="15" customHeight="1">
      <c r="A47" s="382"/>
      <c r="B47" s="386"/>
      <c r="C47" s="386"/>
      <c r="D47" s="147">
        <v>0.47916666666666669</v>
      </c>
      <c r="E47" s="172" t="s">
        <v>63</v>
      </c>
      <c r="F47" s="165" t="s">
        <v>157</v>
      </c>
      <c r="G47" s="544"/>
      <c r="H47" s="544"/>
      <c r="I47" s="566"/>
      <c r="J47" s="218"/>
      <c r="K47" s="546">
        <f>[4]参加人数一覧!H45</f>
        <v>19</v>
      </c>
      <c r="L47" s="546">
        <f>[4]参加人数一覧!$I$45</f>
        <v>2</v>
      </c>
      <c r="M47" s="547"/>
      <c r="N47" s="567"/>
      <c r="O47" s="548"/>
      <c r="P47" s="549">
        <f t="shared" si="5"/>
        <v>0.4375</v>
      </c>
      <c r="Q47" s="550">
        <f t="shared" si="6"/>
        <v>0.44444444444444448</v>
      </c>
      <c r="R47" s="551">
        <f t="shared" si="7"/>
        <v>0.4513888888888889</v>
      </c>
      <c r="S47" s="141"/>
    </row>
    <row r="48" spans="1:20" customFormat="1" ht="15" customHeight="1">
      <c r="A48" s="382"/>
      <c r="B48" s="386"/>
      <c r="C48" s="386"/>
      <c r="D48" s="147">
        <v>0.53125</v>
      </c>
      <c r="E48" s="172" t="s">
        <v>63</v>
      </c>
      <c r="F48" s="165" t="s">
        <v>187</v>
      </c>
      <c r="G48" s="544"/>
      <c r="H48" s="544"/>
      <c r="I48" s="566"/>
      <c r="J48" s="218"/>
      <c r="K48" s="546">
        <f>K9</f>
        <v>7</v>
      </c>
      <c r="L48" s="546">
        <v>2</v>
      </c>
      <c r="M48" s="547"/>
      <c r="N48" s="567"/>
      <c r="O48" s="548"/>
      <c r="P48" s="549">
        <f t="shared" si="5"/>
        <v>0.48958333333333331</v>
      </c>
      <c r="Q48" s="550">
        <f t="shared" si="6"/>
        <v>0.49652777777777779</v>
      </c>
      <c r="R48" s="551">
        <f t="shared" si="7"/>
        <v>0.50347222222222221</v>
      </c>
      <c r="S48" s="141"/>
    </row>
    <row r="49" spans="1:20" customFormat="1" ht="15" customHeight="1">
      <c r="A49" s="377"/>
      <c r="B49" s="381"/>
      <c r="C49" s="381"/>
      <c r="D49" s="147">
        <v>0.5625</v>
      </c>
      <c r="E49" s="172" t="s">
        <v>63</v>
      </c>
      <c r="F49" s="151" t="s">
        <v>173</v>
      </c>
      <c r="G49" s="552"/>
      <c r="H49" s="552"/>
      <c r="I49" s="553"/>
      <c r="J49" s="96"/>
      <c r="K49" s="595">
        <f>[4]参加人数一覧!H43</f>
        <v>23</v>
      </c>
      <c r="L49" s="595">
        <f>[4]参加人数一覧!I43</f>
        <v>1</v>
      </c>
      <c r="M49" s="554"/>
      <c r="N49" s="555"/>
      <c r="O49" s="556"/>
      <c r="P49" s="549">
        <f t="shared" si="5"/>
        <v>0.52083333333333337</v>
      </c>
      <c r="Q49" s="550">
        <f t="shared" si="6"/>
        <v>0.52777777777777779</v>
      </c>
      <c r="R49" s="551">
        <f t="shared" si="7"/>
        <v>0.53472222222222221</v>
      </c>
      <c r="S49" s="141"/>
    </row>
    <row r="50" spans="1:20" customFormat="1" ht="15" customHeight="1" thickBot="1">
      <c r="A50" s="363"/>
      <c r="B50" s="367"/>
      <c r="C50" s="367"/>
      <c r="D50" s="178">
        <v>0.64583333333333337</v>
      </c>
      <c r="E50" s="179" t="s">
        <v>66</v>
      </c>
      <c r="F50" s="180" t="s">
        <v>173</v>
      </c>
      <c r="G50" s="608"/>
      <c r="H50" s="608"/>
      <c r="I50" s="609"/>
      <c r="J50" s="181"/>
      <c r="K50" s="610">
        <f>[4]参加人数一覧!B43</f>
        <v>17</v>
      </c>
      <c r="L50" s="610">
        <f>[4]参加人数一覧!C43</f>
        <v>1</v>
      </c>
      <c r="M50" s="611"/>
      <c r="N50" s="612"/>
      <c r="O50" s="613"/>
      <c r="P50" s="614">
        <f t="shared" si="5"/>
        <v>0.60416666666666674</v>
      </c>
      <c r="Q50" s="575">
        <f t="shared" si="6"/>
        <v>0.61111111111111116</v>
      </c>
      <c r="R50" s="576">
        <f t="shared" si="7"/>
        <v>0.61805555555555558</v>
      </c>
      <c r="S50" s="141"/>
    </row>
    <row r="51" spans="1:20" customFormat="1" ht="15" customHeight="1">
      <c r="D51" s="182" t="s">
        <v>104</v>
      </c>
      <c r="E51" s="182"/>
      <c r="F51" s="182">
        <f>SUM(D33+I33)</f>
        <v>0.71527777777777768</v>
      </c>
      <c r="G51" s="562"/>
      <c r="H51" s="562"/>
      <c r="I51" s="563"/>
      <c r="J51" s="159"/>
      <c r="K51" s="159"/>
      <c r="L51" s="159"/>
      <c r="M51" s="577"/>
      <c r="N51" s="160"/>
      <c r="O51" s="577"/>
      <c r="P51" s="577"/>
      <c r="Q51" s="182"/>
      <c r="R51" s="182"/>
      <c r="S51" s="141"/>
    </row>
    <row r="52" spans="1:20" customFormat="1" ht="22.5" customHeight="1">
      <c r="D52" s="182"/>
      <c r="E52" s="159"/>
      <c r="F52" s="160"/>
      <c r="G52" s="562"/>
      <c r="H52" s="562"/>
      <c r="I52" s="563"/>
      <c r="J52" s="159"/>
      <c r="K52" s="159"/>
      <c r="L52" s="159"/>
      <c r="M52" s="577"/>
      <c r="N52" s="160"/>
      <c r="O52" s="577"/>
      <c r="P52" s="577"/>
      <c r="Q52" s="563"/>
      <c r="R52" s="563"/>
      <c r="S52" s="141">
        <v>3.4722222222222224E-2</v>
      </c>
      <c r="T52" s="141">
        <v>2.7777777777777776E-2</v>
      </c>
    </row>
    <row r="53" spans="1:20" customFormat="1" ht="18" customHeight="1">
      <c r="A53" s="45"/>
      <c r="B53" s="45"/>
      <c r="C53" s="45"/>
      <c r="D53" s="797"/>
      <c r="E53" s="797"/>
      <c r="F53" s="797"/>
      <c r="G53" s="797"/>
      <c r="H53" s="797"/>
      <c r="I53" s="797"/>
      <c r="J53" s="797"/>
      <c r="K53" s="797"/>
      <c r="L53" s="797"/>
      <c r="M53" s="797"/>
      <c r="N53" s="797"/>
      <c r="O53" s="797"/>
      <c r="P53" s="797"/>
      <c r="Q53" s="797"/>
      <c r="R53" s="797"/>
      <c r="S53" s="55"/>
      <c r="T53" s="45"/>
    </row>
    <row r="54" spans="1:20" ht="14.25" customHeight="1">
      <c r="D54" s="135" t="s">
        <v>105</v>
      </c>
      <c r="E54" s="136"/>
      <c r="F54" s="137" t="s">
        <v>426</v>
      </c>
      <c r="G54" s="615"/>
      <c r="H54" s="615"/>
      <c r="I54" s="183"/>
      <c r="J54" s="184"/>
      <c r="K54" s="184"/>
      <c r="L54" s="159"/>
      <c r="M54" s="616"/>
      <c r="N54" s="617"/>
      <c r="O54" s="616"/>
      <c r="P54" s="616"/>
      <c r="Q54" s="183"/>
      <c r="R54" s="183"/>
    </row>
    <row r="55" spans="1:20" ht="15" customHeight="1">
      <c r="D55" s="135"/>
      <c r="E55" s="136"/>
      <c r="F55" s="137" t="s">
        <v>174</v>
      </c>
      <c r="G55" s="615"/>
      <c r="H55" s="615"/>
      <c r="I55" s="183"/>
      <c r="J55" s="184"/>
      <c r="K55" s="184"/>
      <c r="L55" s="159"/>
      <c r="M55" s="616"/>
      <c r="N55" s="617"/>
      <c r="O55" s="616"/>
      <c r="P55" s="616"/>
      <c r="Q55" s="183"/>
      <c r="R55" s="183"/>
    </row>
    <row r="56" spans="1:20" ht="15" customHeight="1">
      <c r="D56" s="135"/>
      <c r="E56" s="136"/>
      <c r="F56" s="137" t="s">
        <v>175</v>
      </c>
      <c r="G56" s="615"/>
      <c r="H56" s="615"/>
      <c r="I56" s="183"/>
      <c r="J56" s="184"/>
      <c r="K56" s="184"/>
      <c r="L56" s="159"/>
      <c r="M56" s="616"/>
      <c r="N56" s="617"/>
      <c r="O56" s="616"/>
      <c r="P56" s="616"/>
      <c r="Q56" s="183"/>
      <c r="R56" s="183"/>
    </row>
    <row r="57" spans="1:20" ht="15" customHeight="1" thickBot="1">
      <c r="D57" s="135"/>
      <c r="E57" s="136"/>
      <c r="F57" s="137"/>
      <c r="G57" s="615"/>
      <c r="H57" s="615"/>
      <c r="I57" s="183"/>
      <c r="J57" s="184"/>
      <c r="K57" s="184"/>
      <c r="L57" s="159"/>
      <c r="M57" s="616"/>
      <c r="N57" s="617"/>
      <c r="O57" s="616"/>
      <c r="P57" s="616"/>
      <c r="Q57" s="183"/>
      <c r="R57" s="183"/>
    </row>
    <row r="58" spans="1:20" ht="15" customHeight="1">
      <c r="A58"/>
      <c r="B58"/>
      <c r="C58"/>
      <c r="D58" s="780" t="s">
        <v>61</v>
      </c>
      <c r="E58" s="781"/>
      <c r="F58" s="781"/>
      <c r="G58" s="781"/>
      <c r="H58" s="781"/>
      <c r="I58" s="781"/>
      <c r="J58" s="781"/>
      <c r="K58" s="781"/>
      <c r="L58" s="781"/>
      <c r="M58" s="781"/>
      <c r="N58" s="781"/>
      <c r="O58" s="781"/>
      <c r="P58" s="781"/>
      <c r="Q58" s="781"/>
      <c r="R58" s="782"/>
      <c r="S58" s="141"/>
      <c r="T58"/>
    </row>
    <row r="59" spans="1:20" customFormat="1" ht="15" customHeight="1">
      <c r="D59" s="142" t="s">
        <v>72</v>
      </c>
      <c r="E59" s="783" t="s">
        <v>62</v>
      </c>
      <c r="F59" s="784"/>
      <c r="G59" s="526"/>
      <c r="H59" s="527"/>
      <c r="I59" s="528" t="s">
        <v>292</v>
      </c>
      <c r="J59" s="143" t="s">
        <v>103</v>
      </c>
      <c r="K59" s="529" t="s">
        <v>294</v>
      </c>
      <c r="L59" s="529" t="s">
        <v>396</v>
      </c>
      <c r="M59" s="530"/>
      <c r="N59" s="143" t="s">
        <v>74</v>
      </c>
      <c r="O59" s="531"/>
      <c r="P59" s="531" t="s">
        <v>295</v>
      </c>
      <c r="Q59" s="532" t="s">
        <v>296</v>
      </c>
      <c r="R59" s="533" t="s">
        <v>297</v>
      </c>
      <c r="S59" s="141"/>
    </row>
    <row r="60" spans="1:20" customFormat="1" ht="15" customHeight="1">
      <c r="D60" s="144">
        <v>0.375</v>
      </c>
      <c r="E60" s="185" t="s">
        <v>66</v>
      </c>
      <c r="F60" s="186" t="s">
        <v>188</v>
      </c>
      <c r="G60" s="536">
        <v>1.736111111111111E-3</v>
      </c>
      <c r="H60" s="536">
        <f t="shared" ref="H60:H81" si="8">G60*J60</f>
        <v>3.472222222222222E-3</v>
      </c>
      <c r="I60" s="590">
        <v>6.9444444444444441E-3</v>
      </c>
      <c r="J60" s="95">
        <v>2</v>
      </c>
      <c r="K60" s="538">
        <f>K10</f>
        <v>10</v>
      </c>
      <c r="L60" s="618">
        <v>1</v>
      </c>
      <c r="M60" s="539">
        <v>1</v>
      </c>
      <c r="N60" s="187" t="s">
        <v>65</v>
      </c>
      <c r="O60" s="540">
        <v>2</v>
      </c>
      <c r="P60" s="541">
        <f>D60-$A$9</f>
        <v>0.33333333333333331</v>
      </c>
      <c r="Q60" s="542">
        <f>D60-$B$9</f>
        <v>0.36458333333333331</v>
      </c>
      <c r="R60" s="543">
        <f>D60-$C$9</f>
        <v>0.36805555555555558</v>
      </c>
      <c r="S60" s="141"/>
    </row>
    <row r="61" spans="1:20" customFormat="1" ht="15" customHeight="1">
      <c r="D61" s="147">
        <f>D60+I60</f>
        <v>0.38194444444444442</v>
      </c>
      <c r="E61" s="172" t="s">
        <v>397</v>
      </c>
      <c r="F61" s="165" t="s">
        <v>324</v>
      </c>
      <c r="G61" s="544">
        <v>2.7777777777777776E-2</v>
      </c>
      <c r="H61" s="544">
        <f t="shared" si="8"/>
        <v>2.7777777777777776E-2</v>
      </c>
      <c r="I61" s="566">
        <v>2.7777777777777776E-2</v>
      </c>
      <c r="J61" s="218">
        <v>1</v>
      </c>
      <c r="K61" s="619" t="s">
        <v>398</v>
      </c>
      <c r="L61" s="546">
        <f>[4]参加人数一覧!$I$25</f>
        <v>1</v>
      </c>
      <c r="M61" s="547">
        <v>1</v>
      </c>
      <c r="N61" s="164"/>
      <c r="O61" s="548"/>
      <c r="P61" s="549">
        <f t="shared" ref="P61:P83" si="9">D61-$A$9</f>
        <v>0.34027777777777773</v>
      </c>
      <c r="Q61" s="550">
        <f t="shared" ref="Q61:Q83" si="10">D61-$B$9</f>
        <v>0.37152777777777773</v>
      </c>
      <c r="R61" s="551">
        <f t="shared" ref="R61:R83" si="11">D61-$C$9</f>
        <v>0.375</v>
      </c>
      <c r="S61" s="141"/>
    </row>
    <row r="62" spans="1:20" customFormat="1" ht="15" customHeight="1">
      <c r="D62" s="147">
        <f t="shared" ref="D62:D83" si="12">D61+I61</f>
        <v>0.40972222222222221</v>
      </c>
      <c r="E62" s="150" t="s">
        <v>63</v>
      </c>
      <c r="F62" s="151" t="s">
        <v>189</v>
      </c>
      <c r="G62" s="552">
        <v>1.6203703703703703E-3</v>
      </c>
      <c r="H62" s="552">
        <f t="shared" si="8"/>
        <v>1.9444444444444445E-2</v>
      </c>
      <c r="I62" s="553">
        <v>1.0416666666666666E-2</v>
      </c>
      <c r="J62" s="785">
        <f>O63</f>
        <v>12</v>
      </c>
      <c r="K62" s="787">
        <f>[4]参加人数一覧!H9</f>
        <v>102</v>
      </c>
      <c r="L62" s="798">
        <f>[4]参加人数一覧!$I$9</f>
        <v>0</v>
      </c>
      <c r="M62" s="554">
        <v>1</v>
      </c>
      <c r="N62" s="188" t="s">
        <v>311</v>
      </c>
      <c r="O62" s="556">
        <v>6</v>
      </c>
      <c r="P62" s="549">
        <f t="shared" si="9"/>
        <v>0.36805555555555552</v>
      </c>
      <c r="Q62" s="550">
        <f t="shared" si="10"/>
        <v>0.39930555555555552</v>
      </c>
      <c r="R62" s="551">
        <f t="shared" si="11"/>
        <v>0.40277777777777779</v>
      </c>
      <c r="S62" s="141"/>
    </row>
    <row r="63" spans="1:20" customFormat="1" ht="15" customHeight="1">
      <c r="D63" s="147">
        <f t="shared" si="12"/>
        <v>0.4201388888888889</v>
      </c>
      <c r="E63" s="172" t="s">
        <v>63</v>
      </c>
      <c r="F63" s="165" t="s">
        <v>189</v>
      </c>
      <c r="G63" s="544">
        <v>1.6203703703703703E-3</v>
      </c>
      <c r="H63" s="544">
        <f t="shared" si="8"/>
        <v>0</v>
      </c>
      <c r="I63" s="566">
        <v>1.0416666666666666E-2</v>
      </c>
      <c r="J63" s="786"/>
      <c r="K63" s="788"/>
      <c r="L63" s="799"/>
      <c r="M63" s="559">
        <f>O62+1</f>
        <v>7</v>
      </c>
      <c r="N63" s="189" t="s">
        <v>399</v>
      </c>
      <c r="O63" s="561">
        <f>[4]参加人数一覧!L9</f>
        <v>12</v>
      </c>
      <c r="P63" s="549">
        <f t="shared" si="9"/>
        <v>0.37847222222222221</v>
      </c>
      <c r="Q63" s="550">
        <f t="shared" si="10"/>
        <v>0.40972222222222221</v>
      </c>
      <c r="R63" s="551">
        <f t="shared" si="11"/>
        <v>0.41319444444444448</v>
      </c>
      <c r="S63" s="141"/>
    </row>
    <row r="64" spans="1:20" customFormat="1" ht="15" customHeight="1">
      <c r="D64" s="147">
        <f t="shared" si="12"/>
        <v>0.43055555555555558</v>
      </c>
      <c r="E64" s="150" t="s">
        <v>66</v>
      </c>
      <c r="F64" s="151" t="s">
        <v>189</v>
      </c>
      <c r="G64" s="552">
        <v>1.6203703703703703E-3</v>
      </c>
      <c r="H64" s="552">
        <f t="shared" si="8"/>
        <v>3.4027777777777775E-2</v>
      </c>
      <c r="I64" s="553">
        <v>1.3888888888888888E-2</v>
      </c>
      <c r="J64" s="785">
        <f>O66</f>
        <v>21</v>
      </c>
      <c r="K64" s="787">
        <f>[4]参加人数一覧!B9</f>
        <v>181</v>
      </c>
      <c r="L64" s="798">
        <f>[4]参加人数一覧!$C$9</f>
        <v>1</v>
      </c>
      <c r="M64" s="554">
        <v>1</v>
      </c>
      <c r="N64" s="188" t="s">
        <v>393</v>
      </c>
      <c r="O64" s="556">
        <v>7</v>
      </c>
      <c r="P64" s="549">
        <f t="shared" si="9"/>
        <v>0.3888888888888889</v>
      </c>
      <c r="Q64" s="550">
        <f t="shared" si="10"/>
        <v>0.4201388888888889</v>
      </c>
      <c r="R64" s="551">
        <f t="shared" si="11"/>
        <v>0.42361111111111116</v>
      </c>
      <c r="S64" s="141"/>
    </row>
    <row r="65" spans="4:20" customFormat="1" ht="15" customHeight="1">
      <c r="D65" s="147">
        <f t="shared" si="12"/>
        <v>0.44444444444444448</v>
      </c>
      <c r="E65" s="150" t="s">
        <v>66</v>
      </c>
      <c r="F65" s="151" t="s">
        <v>189</v>
      </c>
      <c r="G65" s="552">
        <v>1.6203703703703703E-3</v>
      </c>
      <c r="H65" s="552">
        <f t="shared" si="8"/>
        <v>0</v>
      </c>
      <c r="I65" s="553">
        <v>1.3888888888888888E-2</v>
      </c>
      <c r="J65" s="789"/>
      <c r="K65" s="790"/>
      <c r="L65" s="800"/>
      <c r="M65" s="564">
        <f>O64+1</f>
        <v>8</v>
      </c>
      <c r="N65" s="188" t="s">
        <v>301</v>
      </c>
      <c r="O65" s="565">
        <v>14</v>
      </c>
      <c r="P65" s="549">
        <f t="shared" si="9"/>
        <v>0.40277777777777779</v>
      </c>
      <c r="Q65" s="550">
        <f t="shared" si="10"/>
        <v>0.43402777777777779</v>
      </c>
      <c r="R65" s="551">
        <f t="shared" si="11"/>
        <v>0.43750000000000006</v>
      </c>
      <c r="S65" s="141"/>
    </row>
    <row r="66" spans="4:20" customFormat="1" ht="15" customHeight="1">
      <c r="D66" s="147">
        <f t="shared" si="12"/>
        <v>0.45833333333333337</v>
      </c>
      <c r="E66" s="172" t="s">
        <v>66</v>
      </c>
      <c r="F66" s="165" t="s">
        <v>189</v>
      </c>
      <c r="G66" s="544">
        <v>1.6203703703703703E-3</v>
      </c>
      <c r="H66" s="544">
        <f t="shared" si="8"/>
        <v>0</v>
      </c>
      <c r="I66" s="566">
        <v>1.7361111111111112E-2</v>
      </c>
      <c r="J66" s="786"/>
      <c r="K66" s="788"/>
      <c r="L66" s="799"/>
      <c r="M66" s="564">
        <f>O65+1</f>
        <v>15</v>
      </c>
      <c r="N66" s="189" t="s">
        <v>393</v>
      </c>
      <c r="O66" s="561">
        <f>[4]参加人数一覧!F9</f>
        <v>21</v>
      </c>
      <c r="P66" s="549">
        <f t="shared" si="9"/>
        <v>0.41666666666666669</v>
      </c>
      <c r="Q66" s="550">
        <f t="shared" si="10"/>
        <v>0.44791666666666669</v>
      </c>
      <c r="R66" s="551">
        <f t="shared" si="11"/>
        <v>0.45138888888888895</v>
      </c>
      <c r="S66" s="141"/>
    </row>
    <row r="67" spans="4:20" customFormat="1" ht="15" customHeight="1">
      <c r="D67" s="147">
        <f t="shared" si="12"/>
        <v>0.47569444444444448</v>
      </c>
      <c r="E67" s="153" t="s">
        <v>77</v>
      </c>
      <c r="F67" s="154" t="s">
        <v>80</v>
      </c>
      <c r="G67" s="557">
        <v>2.0833333333333333E-3</v>
      </c>
      <c r="H67" s="557">
        <f>G67*J67</f>
        <v>8.3333333333333332E-3</v>
      </c>
      <c r="I67" s="558">
        <v>1.7361111111111112E-2</v>
      </c>
      <c r="J67" s="155">
        <f>O67</f>
        <v>4</v>
      </c>
      <c r="K67" s="620">
        <f>[4]参加人数一覧!H21</f>
        <v>28</v>
      </c>
      <c r="L67" s="621">
        <f>[4]参加人数一覧!$I$21</f>
        <v>1</v>
      </c>
      <c r="M67" s="559">
        <v>1</v>
      </c>
      <c r="N67" s="189" t="s">
        <v>65</v>
      </c>
      <c r="O67" s="561">
        <f>[4]参加人数一覧!L21</f>
        <v>4</v>
      </c>
      <c r="P67" s="549">
        <f t="shared" si="9"/>
        <v>0.43402777777777779</v>
      </c>
      <c r="Q67" s="550">
        <f t="shared" si="10"/>
        <v>0.46527777777777779</v>
      </c>
      <c r="R67" s="551">
        <f t="shared" si="11"/>
        <v>0.46875000000000006</v>
      </c>
      <c r="S67" s="141"/>
    </row>
    <row r="68" spans="4:20" customFormat="1" ht="15" customHeight="1">
      <c r="D68" s="147">
        <f t="shared" si="12"/>
        <v>0.49305555555555558</v>
      </c>
      <c r="E68" s="153" t="s">
        <v>81</v>
      </c>
      <c r="F68" s="154" t="s">
        <v>80</v>
      </c>
      <c r="G68" s="557">
        <v>2.0833333333333333E-3</v>
      </c>
      <c r="H68" s="557">
        <f>G68*J68</f>
        <v>1.0416666666666666E-2</v>
      </c>
      <c r="I68" s="558">
        <v>1.3888888888888888E-2</v>
      </c>
      <c r="J68" s="155">
        <f>O68</f>
        <v>5</v>
      </c>
      <c r="K68" s="620">
        <f>[4]参加人数一覧!B21</f>
        <v>42</v>
      </c>
      <c r="L68" s="621">
        <f>[4]参加人数一覧!$C$21</f>
        <v>1</v>
      </c>
      <c r="M68" s="559">
        <v>1</v>
      </c>
      <c r="N68" s="189" t="s">
        <v>65</v>
      </c>
      <c r="O68" s="561">
        <f>[4]参加人数一覧!F21</f>
        <v>5</v>
      </c>
      <c r="P68" s="549">
        <f t="shared" si="9"/>
        <v>0.4513888888888889</v>
      </c>
      <c r="Q68" s="550">
        <f t="shared" si="10"/>
        <v>0.4826388888888889</v>
      </c>
      <c r="R68" s="551">
        <f t="shared" si="11"/>
        <v>0.48611111111111116</v>
      </c>
      <c r="S68" s="141"/>
    </row>
    <row r="69" spans="4:20" customFormat="1" ht="15" customHeight="1">
      <c r="D69" s="147">
        <f t="shared" si="12"/>
        <v>0.50694444444444442</v>
      </c>
      <c r="E69" s="172" t="s">
        <v>63</v>
      </c>
      <c r="F69" s="165" t="s">
        <v>331</v>
      </c>
      <c r="G69" s="544">
        <v>2.7777777777777779E-3</v>
      </c>
      <c r="H69" s="544">
        <f>G69*J69</f>
        <v>1.6666666666666666E-2</v>
      </c>
      <c r="I69" s="566">
        <v>1.7361111111111112E-2</v>
      </c>
      <c r="J69" s="218">
        <f>O69</f>
        <v>6</v>
      </c>
      <c r="K69" s="546">
        <f>[4]参加人数一覧!H13</f>
        <v>71</v>
      </c>
      <c r="L69" s="546">
        <f>[4]参加人数一覧!I13</f>
        <v>3</v>
      </c>
      <c r="M69" s="547">
        <v>1</v>
      </c>
      <c r="N69" s="164" t="s">
        <v>395</v>
      </c>
      <c r="O69" s="548">
        <f>[4]参加人数一覧!L13</f>
        <v>6</v>
      </c>
      <c r="P69" s="549">
        <f t="shared" si="9"/>
        <v>0.46527777777777773</v>
      </c>
      <c r="Q69" s="550">
        <f t="shared" si="10"/>
        <v>0.49652777777777773</v>
      </c>
      <c r="R69" s="551">
        <f t="shared" si="11"/>
        <v>0.5</v>
      </c>
      <c r="S69" s="141"/>
    </row>
    <row r="70" spans="4:20" customFormat="1" ht="15" customHeight="1">
      <c r="D70" s="147">
        <f t="shared" si="12"/>
        <v>0.52430555555555558</v>
      </c>
      <c r="E70" s="150" t="s">
        <v>66</v>
      </c>
      <c r="F70" s="151" t="s">
        <v>160</v>
      </c>
      <c r="G70" s="552">
        <v>2.4305555555555556E-3</v>
      </c>
      <c r="H70" s="552">
        <f t="shared" si="8"/>
        <v>2.4305555555555556E-2</v>
      </c>
      <c r="I70" s="553">
        <v>1.3888888888888888E-2</v>
      </c>
      <c r="J70" s="785">
        <f>O71</f>
        <v>10</v>
      </c>
      <c r="K70" s="787">
        <f>[4]参加人数一覧!B13</f>
        <v>132</v>
      </c>
      <c r="L70" s="798">
        <f>[4]参加人数一覧!C13</f>
        <v>2</v>
      </c>
      <c r="M70" s="554">
        <v>1</v>
      </c>
      <c r="N70" s="188" t="s">
        <v>311</v>
      </c>
      <c r="O70" s="556">
        <v>5</v>
      </c>
      <c r="P70" s="549">
        <f t="shared" si="9"/>
        <v>0.4826388888888889</v>
      </c>
      <c r="Q70" s="550">
        <f t="shared" si="10"/>
        <v>0.51388888888888895</v>
      </c>
      <c r="R70" s="551">
        <f t="shared" si="11"/>
        <v>0.51736111111111116</v>
      </c>
      <c r="S70" s="141"/>
      <c r="T70">
        <f>13*5</f>
        <v>65</v>
      </c>
    </row>
    <row r="71" spans="4:20" customFormat="1" ht="15" customHeight="1">
      <c r="D71" s="147">
        <f t="shared" si="12"/>
        <v>0.53819444444444442</v>
      </c>
      <c r="E71" s="153" t="s">
        <v>66</v>
      </c>
      <c r="F71" s="154" t="s">
        <v>160</v>
      </c>
      <c r="G71" s="557">
        <v>2.4305555555555556E-3</v>
      </c>
      <c r="H71" s="557">
        <f t="shared" si="8"/>
        <v>0</v>
      </c>
      <c r="I71" s="558">
        <v>1.7361111111111112E-2</v>
      </c>
      <c r="J71" s="786"/>
      <c r="K71" s="788"/>
      <c r="L71" s="799"/>
      <c r="M71" s="559">
        <f>O70+1</f>
        <v>6</v>
      </c>
      <c r="N71" s="189" t="s">
        <v>143</v>
      </c>
      <c r="O71" s="561">
        <f>[4]参加人数一覧!F13</f>
        <v>10</v>
      </c>
      <c r="P71" s="549">
        <f t="shared" si="9"/>
        <v>0.49652777777777773</v>
      </c>
      <c r="Q71" s="550">
        <f t="shared" si="10"/>
        <v>0.52777777777777779</v>
      </c>
      <c r="R71" s="551">
        <f t="shared" si="11"/>
        <v>0.53125</v>
      </c>
      <c r="S71" s="141"/>
    </row>
    <row r="72" spans="4:20" customFormat="1" ht="15" customHeight="1">
      <c r="D72" s="147">
        <f t="shared" si="12"/>
        <v>0.55555555555555558</v>
      </c>
      <c r="E72" s="157" t="s">
        <v>63</v>
      </c>
      <c r="F72" s="158" t="s">
        <v>190</v>
      </c>
      <c r="G72" s="552">
        <v>1.736111111111111E-3</v>
      </c>
      <c r="H72" s="552">
        <f>G72*J72</f>
        <v>1.0416666666666666E-2</v>
      </c>
      <c r="I72" s="553">
        <v>1.0416666666666666E-2</v>
      </c>
      <c r="J72" s="159">
        <v>6</v>
      </c>
      <c r="K72" s="622">
        <v>48</v>
      </c>
      <c r="L72" s="623"/>
      <c r="M72" s="564">
        <v>1</v>
      </c>
      <c r="N72" s="190" t="s">
        <v>65</v>
      </c>
      <c r="O72" s="565">
        <v>6</v>
      </c>
      <c r="P72" s="549"/>
      <c r="Q72" s="550">
        <f t="shared" si="10"/>
        <v>0.54513888888888895</v>
      </c>
      <c r="R72" s="551">
        <f t="shared" si="11"/>
        <v>0.54861111111111116</v>
      </c>
      <c r="S72" s="141"/>
    </row>
    <row r="73" spans="4:20" customFormat="1" ht="15" customHeight="1">
      <c r="D73" s="147">
        <f t="shared" si="12"/>
        <v>0.56597222222222221</v>
      </c>
      <c r="E73" s="172" t="s">
        <v>66</v>
      </c>
      <c r="F73" s="165" t="s">
        <v>190</v>
      </c>
      <c r="G73" s="544">
        <v>1.736111111111111E-3</v>
      </c>
      <c r="H73" s="544">
        <f>G73*J73</f>
        <v>1.0416666666666666E-2</v>
      </c>
      <c r="I73" s="566">
        <v>1.3888888888888888E-2</v>
      </c>
      <c r="J73" s="218">
        <v>6</v>
      </c>
      <c r="K73" s="546">
        <v>48</v>
      </c>
      <c r="L73" s="624"/>
      <c r="M73" s="547">
        <v>1</v>
      </c>
      <c r="N73" s="164" t="s">
        <v>65</v>
      </c>
      <c r="O73" s="548">
        <v>6</v>
      </c>
      <c r="P73" s="549"/>
      <c r="Q73" s="550">
        <f t="shared" si="10"/>
        <v>0.55555555555555558</v>
      </c>
      <c r="R73" s="551">
        <f t="shared" si="11"/>
        <v>0.55902777777777779</v>
      </c>
      <c r="S73" s="141"/>
    </row>
    <row r="74" spans="4:20" customFormat="1" ht="15" customHeight="1">
      <c r="D74" s="147">
        <f t="shared" si="12"/>
        <v>0.57986111111111105</v>
      </c>
      <c r="E74" s="150" t="s">
        <v>66</v>
      </c>
      <c r="F74" s="151" t="s">
        <v>334</v>
      </c>
      <c r="G74" s="552">
        <v>1.3888888888888888E-2</v>
      </c>
      <c r="H74" s="552">
        <f t="shared" si="8"/>
        <v>2.7777777777777776E-2</v>
      </c>
      <c r="I74" s="553">
        <v>1.3888888888888888E-2</v>
      </c>
      <c r="J74" s="785">
        <f>M75</f>
        <v>2</v>
      </c>
      <c r="K74" s="787">
        <f>[4]参加人数一覧!B17</f>
        <v>76</v>
      </c>
      <c r="L74" s="798">
        <f>[4]参加人数一覧!$C$17</f>
        <v>1</v>
      </c>
      <c r="M74" s="554">
        <v>1</v>
      </c>
      <c r="N74" s="188"/>
      <c r="O74" s="556"/>
      <c r="P74" s="549">
        <f t="shared" si="9"/>
        <v>0.53819444444444442</v>
      </c>
      <c r="Q74" s="550">
        <f t="shared" si="10"/>
        <v>0.56944444444444442</v>
      </c>
      <c r="R74" s="551">
        <f t="shared" si="11"/>
        <v>0.57291666666666663</v>
      </c>
      <c r="S74" s="141"/>
    </row>
    <row r="75" spans="4:20" customFormat="1" ht="15" customHeight="1">
      <c r="D75" s="147">
        <f t="shared" si="12"/>
        <v>0.59374999999999989</v>
      </c>
      <c r="E75" s="153" t="s">
        <v>66</v>
      </c>
      <c r="F75" s="154" t="s">
        <v>400</v>
      </c>
      <c r="G75" s="557">
        <v>1.3888888888888888E-2</v>
      </c>
      <c r="H75" s="557">
        <f t="shared" si="8"/>
        <v>0</v>
      </c>
      <c r="I75" s="558">
        <v>1.3888888888888888E-2</v>
      </c>
      <c r="J75" s="786"/>
      <c r="K75" s="788"/>
      <c r="L75" s="799"/>
      <c r="M75" s="559">
        <v>2</v>
      </c>
      <c r="N75" s="189"/>
      <c r="O75" s="561"/>
      <c r="P75" s="549">
        <f t="shared" si="9"/>
        <v>0.55208333333333326</v>
      </c>
      <c r="Q75" s="550">
        <f t="shared" si="10"/>
        <v>0.58333333333333326</v>
      </c>
      <c r="R75" s="551">
        <f t="shared" si="11"/>
        <v>0.58680555555555547</v>
      </c>
      <c r="S75" s="141"/>
    </row>
    <row r="76" spans="4:20" customFormat="1" ht="15" customHeight="1">
      <c r="D76" s="147">
        <f t="shared" si="12"/>
        <v>0.60763888888888873</v>
      </c>
      <c r="E76" s="172" t="s">
        <v>63</v>
      </c>
      <c r="F76" s="165" t="s">
        <v>163</v>
      </c>
      <c r="G76" s="544">
        <v>1.0416666666666666E-2</v>
      </c>
      <c r="H76" s="544">
        <f t="shared" si="8"/>
        <v>2.0833333333333332E-2</v>
      </c>
      <c r="I76" s="566">
        <v>2.0833333333333332E-2</v>
      </c>
      <c r="J76" s="218">
        <f>O76</f>
        <v>2</v>
      </c>
      <c r="K76" s="546">
        <f>[4]参加人数一覧!H17</f>
        <v>45</v>
      </c>
      <c r="L76" s="546">
        <f>[4]参加人数一覧!I17</f>
        <v>1</v>
      </c>
      <c r="M76" s="547">
        <v>1</v>
      </c>
      <c r="N76" s="164" t="s">
        <v>143</v>
      </c>
      <c r="O76" s="548">
        <f>[4]参加人数一覧!L17</f>
        <v>2</v>
      </c>
      <c r="P76" s="549">
        <f t="shared" si="9"/>
        <v>0.5659722222222221</v>
      </c>
      <c r="Q76" s="550">
        <f t="shared" si="10"/>
        <v>0.5972222222222221</v>
      </c>
      <c r="R76" s="551">
        <f t="shared" si="11"/>
        <v>0.60069444444444431</v>
      </c>
      <c r="S76" s="141"/>
    </row>
    <row r="77" spans="4:20" customFormat="1" ht="15" customHeight="1">
      <c r="D77" s="147">
        <f t="shared" si="12"/>
        <v>0.6284722222222221</v>
      </c>
      <c r="E77" s="172" t="s">
        <v>63</v>
      </c>
      <c r="F77" s="165" t="s">
        <v>191</v>
      </c>
      <c r="G77" s="544">
        <v>2.7777777777777779E-3</v>
      </c>
      <c r="H77" s="544">
        <f t="shared" si="8"/>
        <v>2.7777777777777779E-3</v>
      </c>
      <c r="I77" s="566">
        <v>3.472222222222222E-3</v>
      </c>
      <c r="J77" s="218">
        <v>1</v>
      </c>
      <c r="K77" s="546">
        <f>K9</f>
        <v>7</v>
      </c>
      <c r="L77" s="624">
        <v>2</v>
      </c>
      <c r="M77" s="547">
        <v>1</v>
      </c>
      <c r="N77" s="164"/>
      <c r="O77" s="548"/>
      <c r="P77" s="549">
        <f t="shared" si="9"/>
        <v>0.58680555555555547</v>
      </c>
      <c r="Q77" s="550">
        <f t="shared" si="10"/>
        <v>0.61805555555555547</v>
      </c>
      <c r="R77" s="551">
        <f t="shared" si="11"/>
        <v>0.62152777777777768</v>
      </c>
      <c r="S77" s="141"/>
    </row>
    <row r="78" spans="4:20" customFormat="1" ht="15" customHeight="1">
      <c r="D78" s="147">
        <f t="shared" si="12"/>
        <v>0.63194444444444431</v>
      </c>
      <c r="E78" s="172" t="s">
        <v>66</v>
      </c>
      <c r="F78" s="165" t="s">
        <v>192</v>
      </c>
      <c r="G78" s="544">
        <v>4.8611111111111112E-3</v>
      </c>
      <c r="H78" s="544">
        <f t="shared" si="8"/>
        <v>4.8611111111111112E-3</v>
      </c>
      <c r="I78" s="566">
        <v>6.9444444444444441E-3</v>
      </c>
      <c r="J78" s="218">
        <v>1</v>
      </c>
      <c r="K78" s="546">
        <f>K10</f>
        <v>10</v>
      </c>
      <c r="L78" s="624">
        <v>1</v>
      </c>
      <c r="M78" s="547">
        <v>1</v>
      </c>
      <c r="N78" s="164"/>
      <c r="O78" s="548"/>
      <c r="P78" s="549">
        <f t="shared" si="9"/>
        <v>0.59027777777777768</v>
      </c>
      <c r="Q78" s="550">
        <f t="shared" si="10"/>
        <v>0.62152777777777768</v>
      </c>
      <c r="R78" s="551">
        <f t="shared" si="11"/>
        <v>0.62499999999999989</v>
      </c>
      <c r="S78" s="141"/>
    </row>
    <row r="79" spans="4:20" customFormat="1" ht="15" customHeight="1">
      <c r="D79" s="147">
        <f t="shared" si="12"/>
        <v>0.63888888888888873</v>
      </c>
      <c r="E79" s="150" t="s">
        <v>63</v>
      </c>
      <c r="F79" s="151" t="s">
        <v>335</v>
      </c>
      <c r="G79" s="568">
        <v>4.1666666666666666E-3</v>
      </c>
      <c r="H79" s="552">
        <f>G79*J79</f>
        <v>2.0833333333333332E-2</v>
      </c>
      <c r="I79" s="553">
        <v>1.3888888888888888E-2</v>
      </c>
      <c r="J79" s="785">
        <f>O80</f>
        <v>5</v>
      </c>
      <c r="K79" s="787">
        <f>[4]参加人数一覧!H29</f>
        <v>39</v>
      </c>
      <c r="L79" s="787"/>
      <c r="M79" s="554">
        <v>1</v>
      </c>
      <c r="N79" s="188" t="s">
        <v>301</v>
      </c>
      <c r="O79" s="556">
        <v>3</v>
      </c>
      <c r="P79" s="549">
        <f t="shared" si="9"/>
        <v>0.5972222222222221</v>
      </c>
      <c r="Q79" s="550">
        <f t="shared" si="10"/>
        <v>0.6284722222222221</v>
      </c>
      <c r="R79" s="551">
        <f t="shared" si="11"/>
        <v>0.63194444444444431</v>
      </c>
      <c r="S79" s="141"/>
    </row>
    <row r="80" spans="4:20" customFormat="1" ht="15" customHeight="1">
      <c r="D80" s="147">
        <f t="shared" si="12"/>
        <v>0.65277777777777757</v>
      </c>
      <c r="E80" s="157" t="s">
        <v>77</v>
      </c>
      <c r="F80" s="158" t="s">
        <v>70</v>
      </c>
      <c r="G80" s="562">
        <v>4.1666666666666666E-3</v>
      </c>
      <c r="H80" s="562">
        <f>G80*J80</f>
        <v>0</v>
      </c>
      <c r="I80" s="563">
        <v>6.9444444444444441E-3</v>
      </c>
      <c r="J80" s="786"/>
      <c r="K80" s="788"/>
      <c r="L80" s="788"/>
      <c r="M80" s="564">
        <v>4</v>
      </c>
      <c r="N80" s="190" t="s">
        <v>65</v>
      </c>
      <c r="O80" s="565">
        <f>[4]参加人数一覧!$L$29</f>
        <v>5</v>
      </c>
      <c r="P80" s="549">
        <f t="shared" si="9"/>
        <v>0.61111111111111094</v>
      </c>
      <c r="Q80" s="550">
        <f t="shared" si="10"/>
        <v>0.64236111111111094</v>
      </c>
      <c r="R80" s="551">
        <f t="shared" si="11"/>
        <v>0.64583333333333315</v>
      </c>
      <c r="S80" s="141"/>
    </row>
    <row r="81" spans="1:20" customFormat="1" ht="15" customHeight="1">
      <c r="D81" s="147">
        <f t="shared" si="12"/>
        <v>0.65972222222222199</v>
      </c>
      <c r="E81" s="150" t="s">
        <v>66</v>
      </c>
      <c r="F81" s="151" t="s">
        <v>335</v>
      </c>
      <c r="G81" s="552">
        <v>3.8194444444444443E-3</v>
      </c>
      <c r="H81" s="552">
        <f t="shared" si="8"/>
        <v>2.673611111111111E-2</v>
      </c>
      <c r="I81" s="553">
        <v>6.9444444444444441E-3</v>
      </c>
      <c r="J81" s="785">
        <f>O83</f>
        <v>7</v>
      </c>
      <c r="K81" s="787">
        <f>[4]参加人数一覧!B29</f>
        <v>56</v>
      </c>
      <c r="L81" s="787"/>
      <c r="M81" s="554">
        <v>1</v>
      </c>
      <c r="N81" s="188" t="s">
        <v>301</v>
      </c>
      <c r="O81" s="556">
        <v>3</v>
      </c>
      <c r="P81" s="549">
        <f t="shared" si="9"/>
        <v>0.61805555555555536</v>
      </c>
      <c r="Q81" s="550">
        <f t="shared" si="10"/>
        <v>0.64930555555555536</v>
      </c>
      <c r="R81" s="551">
        <f t="shared" si="11"/>
        <v>0.65277777777777757</v>
      </c>
      <c r="S81" s="141"/>
    </row>
    <row r="82" spans="1:20" customFormat="1" ht="15" customHeight="1">
      <c r="D82" s="147">
        <f t="shared" si="12"/>
        <v>0.66666666666666641</v>
      </c>
      <c r="E82" s="157" t="s">
        <v>81</v>
      </c>
      <c r="F82" s="158" t="s">
        <v>70</v>
      </c>
      <c r="G82" s="562">
        <v>3.8194444444444443E-3</v>
      </c>
      <c r="H82" s="562">
        <f>G82*J82</f>
        <v>0</v>
      </c>
      <c r="I82" s="563">
        <v>1.0416666666666666E-2</v>
      </c>
      <c r="J82" s="789"/>
      <c r="K82" s="790"/>
      <c r="L82" s="790"/>
      <c r="M82" s="564">
        <v>4</v>
      </c>
      <c r="N82" s="190" t="s">
        <v>65</v>
      </c>
      <c r="O82" s="565">
        <v>5</v>
      </c>
      <c r="P82" s="549">
        <f t="shared" si="9"/>
        <v>0.62499999999999978</v>
      </c>
      <c r="Q82" s="550">
        <f t="shared" si="10"/>
        <v>0.65624999999999978</v>
      </c>
      <c r="R82" s="551">
        <f t="shared" si="11"/>
        <v>0.65972222222222199</v>
      </c>
      <c r="S82" s="141"/>
    </row>
    <row r="83" spans="1:20" customFormat="1" ht="15" customHeight="1" thickBot="1">
      <c r="D83" s="178">
        <f t="shared" si="12"/>
        <v>0.67708333333333304</v>
      </c>
      <c r="E83" s="167" t="s">
        <v>66</v>
      </c>
      <c r="F83" s="168" t="s">
        <v>335</v>
      </c>
      <c r="G83" s="569">
        <v>3.8194444444444443E-3</v>
      </c>
      <c r="H83" s="569">
        <f>G83*J83</f>
        <v>0</v>
      </c>
      <c r="I83" s="570">
        <v>1.0416666666666666E-2</v>
      </c>
      <c r="J83" s="791"/>
      <c r="K83" s="792"/>
      <c r="L83" s="792"/>
      <c r="M83" s="571">
        <v>6</v>
      </c>
      <c r="N83" s="191" t="s">
        <v>301</v>
      </c>
      <c r="O83" s="573">
        <f>[4]参加人数一覧!F29</f>
        <v>7</v>
      </c>
      <c r="P83" s="614">
        <f t="shared" si="9"/>
        <v>0.63541666666666641</v>
      </c>
      <c r="Q83" s="575">
        <f t="shared" si="10"/>
        <v>0.66666666666666641</v>
      </c>
      <c r="R83" s="576">
        <f t="shared" si="11"/>
        <v>0.67013888888888862</v>
      </c>
      <c r="S83" s="141"/>
    </row>
    <row r="84" spans="1:20" customFormat="1" ht="15" customHeight="1" thickBot="1">
      <c r="D84" s="182"/>
      <c r="E84" s="159"/>
      <c r="F84" s="160"/>
      <c r="G84" s="562"/>
      <c r="H84" s="562"/>
      <c r="I84" s="563"/>
      <c r="J84" s="159"/>
      <c r="K84" s="159"/>
      <c r="L84" s="159"/>
      <c r="M84" s="577"/>
      <c r="N84" s="160"/>
      <c r="O84" s="577"/>
      <c r="P84" s="577"/>
      <c r="Q84" s="563"/>
      <c r="R84" s="563"/>
      <c r="S84" s="141"/>
    </row>
    <row r="85" spans="1:20" customFormat="1" ht="15" customHeight="1">
      <c r="D85" s="780" t="s">
        <v>71</v>
      </c>
      <c r="E85" s="781"/>
      <c r="F85" s="781"/>
      <c r="G85" s="781"/>
      <c r="H85" s="781"/>
      <c r="I85" s="781"/>
      <c r="J85" s="781"/>
      <c r="K85" s="781"/>
      <c r="L85" s="781"/>
      <c r="M85" s="781"/>
      <c r="N85" s="781"/>
      <c r="O85" s="781"/>
      <c r="P85" s="781"/>
      <c r="Q85" s="781"/>
      <c r="R85" s="782"/>
      <c r="S85" s="141"/>
    </row>
    <row r="86" spans="1:20" customFormat="1" ht="15" customHeight="1" thickBot="1">
      <c r="D86" s="142" t="s">
        <v>72</v>
      </c>
      <c r="E86" s="783" t="s">
        <v>73</v>
      </c>
      <c r="F86" s="784"/>
      <c r="G86" s="526"/>
      <c r="H86" s="527"/>
      <c r="I86" s="528" t="s">
        <v>292</v>
      </c>
      <c r="J86" s="143" t="s">
        <v>103</v>
      </c>
      <c r="K86" s="529" t="s">
        <v>294</v>
      </c>
      <c r="L86" s="529" t="s">
        <v>396</v>
      </c>
      <c r="M86" s="530"/>
      <c r="N86" s="143" t="s">
        <v>74</v>
      </c>
      <c r="O86" s="531"/>
      <c r="P86" s="531" t="s">
        <v>295</v>
      </c>
      <c r="Q86" s="532" t="s">
        <v>296</v>
      </c>
      <c r="R86" s="533" t="s">
        <v>297</v>
      </c>
      <c r="S86" s="141"/>
    </row>
    <row r="87" spans="1:20" customFormat="1" ht="15" customHeight="1">
      <c r="A87" s="625"/>
      <c r="B87" s="501"/>
      <c r="C87" s="501"/>
      <c r="D87" s="144">
        <v>0.41666666666666669</v>
      </c>
      <c r="E87" s="145" t="s">
        <v>63</v>
      </c>
      <c r="F87" s="171" t="s">
        <v>193</v>
      </c>
      <c r="G87" s="536"/>
      <c r="H87" s="536"/>
      <c r="I87" s="590"/>
      <c r="J87" s="95"/>
      <c r="K87" s="538">
        <f>K9</f>
        <v>7</v>
      </c>
      <c r="L87" s="538">
        <f>L9</f>
        <v>2</v>
      </c>
      <c r="M87" s="539"/>
      <c r="N87" s="95"/>
      <c r="O87" s="540"/>
      <c r="P87" s="541"/>
      <c r="Q87" s="542"/>
      <c r="R87" s="543"/>
      <c r="S87" s="141"/>
    </row>
    <row r="88" spans="1:20" customFormat="1" ht="15" customHeight="1">
      <c r="A88" s="626"/>
      <c r="D88" s="147">
        <v>0.41666666666666669</v>
      </c>
      <c r="E88" s="172" t="s">
        <v>63</v>
      </c>
      <c r="F88" s="165" t="s">
        <v>166</v>
      </c>
      <c r="G88" s="544"/>
      <c r="H88" s="544"/>
      <c r="I88" s="566"/>
      <c r="J88" s="218">
        <v>2</v>
      </c>
      <c r="K88" s="546">
        <f>[4]参加人数一覧!H31</f>
        <v>24</v>
      </c>
      <c r="L88" s="546">
        <f>[4]参加人数一覧!$I$31</f>
        <v>1</v>
      </c>
      <c r="M88" s="547"/>
      <c r="N88" s="218" t="s">
        <v>321</v>
      </c>
      <c r="O88" s="548"/>
      <c r="P88" s="549">
        <f>D88-$A$37</f>
        <v>0.375</v>
      </c>
      <c r="Q88" s="550">
        <f>D88-$B$37</f>
        <v>0.38194444444444448</v>
      </c>
      <c r="R88" s="551">
        <f>D88-$C$37</f>
        <v>0.3888888888888889</v>
      </c>
      <c r="S88" s="141"/>
    </row>
    <row r="89" spans="1:20" customFormat="1" ht="15" customHeight="1">
      <c r="A89" s="627"/>
      <c r="B89" s="386"/>
      <c r="C89" s="386"/>
      <c r="D89" s="147">
        <v>0.47916666666666669</v>
      </c>
      <c r="E89" s="172" t="s">
        <v>66</v>
      </c>
      <c r="F89" s="165" t="s">
        <v>184</v>
      </c>
      <c r="G89" s="544"/>
      <c r="H89" s="544"/>
      <c r="I89" s="566"/>
      <c r="J89" s="218">
        <v>3</v>
      </c>
      <c r="K89" s="546">
        <f>[4]参加人数一覧!B35</f>
        <v>84</v>
      </c>
      <c r="L89" s="546">
        <f>[4]参加人数一覧!C35</f>
        <v>2</v>
      </c>
      <c r="M89" s="801" t="s">
        <v>194</v>
      </c>
      <c r="N89" s="802"/>
      <c r="O89" s="803"/>
      <c r="P89" s="549">
        <f>D89-$A$37</f>
        <v>0.4375</v>
      </c>
      <c r="Q89" s="550">
        <f>D89-$B$37</f>
        <v>0.44444444444444448</v>
      </c>
      <c r="R89" s="551">
        <f>D89-$C$37</f>
        <v>0.4513888888888889</v>
      </c>
      <c r="S89" s="141"/>
    </row>
    <row r="90" spans="1:20" customFormat="1" ht="15" customHeight="1">
      <c r="A90" s="626"/>
      <c r="D90" s="147">
        <v>0.54166666666666663</v>
      </c>
      <c r="E90" s="172" t="s">
        <v>66</v>
      </c>
      <c r="F90" s="165" t="s">
        <v>195</v>
      </c>
      <c r="G90" s="544"/>
      <c r="H90" s="544"/>
      <c r="I90" s="566"/>
      <c r="J90" s="218"/>
      <c r="K90" s="546">
        <v>15</v>
      </c>
      <c r="L90" s="546">
        <v>1</v>
      </c>
      <c r="M90" s="559"/>
      <c r="N90" s="155"/>
      <c r="O90" s="561"/>
      <c r="P90" s="549"/>
      <c r="Q90" s="550"/>
      <c r="R90" s="551"/>
      <c r="S90" s="141"/>
    </row>
    <row r="91" spans="1:20" customFormat="1" ht="15" customHeight="1">
      <c r="A91" s="626"/>
      <c r="D91" s="147">
        <v>0.625</v>
      </c>
      <c r="E91" s="172" t="s">
        <v>63</v>
      </c>
      <c r="F91" s="165" t="s">
        <v>185</v>
      </c>
      <c r="G91" s="544"/>
      <c r="H91" s="544"/>
      <c r="I91" s="566"/>
      <c r="J91" s="218">
        <v>1</v>
      </c>
      <c r="K91" s="546">
        <f>[4]参加人数一覧!$H$37</f>
        <v>27</v>
      </c>
      <c r="L91" s="546">
        <f>[4]参加人数一覧!$I$37</f>
        <v>0</v>
      </c>
      <c r="M91" s="547"/>
      <c r="N91" s="218"/>
      <c r="O91" s="548"/>
      <c r="P91" s="628">
        <f>D91-$A$37</f>
        <v>0.58333333333333337</v>
      </c>
      <c r="Q91" s="629">
        <f>D91-$B$37</f>
        <v>0.59027777777777779</v>
      </c>
      <c r="R91" s="630">
        <f>D91-$C$37</f>
        <v>0.59722222222222221</v>
      </c>
      <c r="S91" s="141"/>
    </row>
    <row r="92" spans="1:20" customFormat="1" ht="15" customHeight="1">
      <c r="A92" s="626"/>
      <c r="D92" s="176" t="s">
        <v>72</v>
      </c>
      <c r="E92" s="795" t="s">
        <v>75</v>
      </c>
      <c r="F92" s="796"/>
      <c r="G92" s="601"/>
      <c r="H92" s="602"/>
      <c r="I92" s="603" t="s">
        <v>292</v>
      </c>
      <c r="J92" s="177" t="s">
        <v>103</v>
      </c>
      <c r="K92" s="583" t="s">
        <v>294</v>
      </c>
      <c r="L92" s="583" t="s">
        <v>396</v>
      </c>
      <c r="M92" s="605"/>
      <c r="N92" s="177" t="s">
        <v>74</v>
      </c>
      <c r="O92" s="606"/>
      <c r="P92" s="631" t="s">
        <v>295</v>
      </c>
      <c r="Q92" s="586" t="s">
        <v>296</v>
      </c>
      <c r="R92" s="587" t="s">
        <v>297</v>
      </c>
      <c r="S92" s="141"/>
    </row>
    <row r="93" spans="1:20" customFormat="1" ht="15" customHeight="1">
      <c r="A93" s="626"/>
      <c r="D93" s="152">
        <v>0.39583333333333331</v>
      </c>
      <c r="E93" s="153" t="s">
        <v>63</v>
      </c>
      <c r="F93" s="154" t="s">
        <v>196</v>
      </c>
      <c r="G93" s="557"/>
      <c r="H93" s="557"/>
      <c r="I93" s="558"/>
      <c r="J93" s="155"/>
      <c r="K93" s="620">
        <f>[4]参加人数一覧!H41</f>
        <v>23</v>
      </c>
      <c r="L93" s="620">
        <f>[4]参加人数一覧!I41</f>
        <v>1</v>
      </c>
      <c r="M93" s="559"/>
      <c r="N93" s="560"/>
      <c r="O93" s="561"/>
      <c r="P93" s="628">
        <f>D93-$A$37</f>
        <v>0.35416666666666663</v>
      </c>
      <c r="Q93" s="629">
        <f>D93-$B$37</f>
        <v>0.3611111111111111</v>
      </c>
      <c r="R93" s="630">
        <f>D93-$C$37</f>
        <v>0.36805555555555552</v>
      </c>
      <c r="S93" s="141"/>
    </row>
    <row r="94" spans="1:20" customFormat="1" ht="15" customHeight="1">
      <c r="A94" s="626"/>
      <c r="D94" s="147">
        <v>0.46875</v>
      </c>
      <c r="E94" s="172" t="s">
        <v>66</v>
      </c>
      <c r="F94" s="165" t="s">
        <v>197</v>
      </c>
      <c r="G94" s="544"/>
      <c r="H94" s="544"/>
      <c r="I94" s="566"/>
      <c r="J94" s="218"/>
      <c r="K94" s="546">
        <f>[4]参加人数一覧!B47</f>
        <v>10</v>
      </c>
      <c r="L94" s="546">
        <v>1</v>
      </c>
      <c r="M94" s="547"/>
      <c r="N94" s="567"/>
      <c r="O94" s="548"/>
      <c r="P94" s="628"/>
      <c r="Q94" s="629"/>
      <c r="R94" s="630"/>
      <c r="S94" s="141"/>
    </row>
    <row r="95" spans="1:20" customFormat="1" ht="15" customHeight="1">
      <c r="A95" s="626"/>
      <c r="D95" s="147">
        <v>0.5</v>
      </c>
      <c r="E95" s="172" t="s">
        <v>66</v>
      </c>
      <c r="F95" s="165" t="s">
        <v>198</v>
      </c>
      <c r="G95" s="544"/>
      <c r="H95" s="544"/>
      <c r="I95" s="566"/>
      <c r="J95" s="218"/>
      <c r="K95" s="546">
        <f>[4]参加人数一覧!B39</f>
        <v>29</v>
      </c>
      <c r="L95" s="546">
        <f>[4]参加人数一覧!$C$39</f>
        <v>1</v>
      </c>
      <c r="M95" s="547"/>
      <c r="N95" s="567"/>
      <c r="O95" s="548"/>
      <c r="P95" s="628">
        <f>D95-$A$37</f>
        <v>0.45833333333333331</v>
      </c>
      <c r="Q95" s="629">
        <f>D95-$B$37</f>
        <v>0.46527777777777779</v>
      </c>
      <c r="R95" s="630">
        <f>D95-$C$37</f>
        <v>0.47222222222222221</v>
      </c>
      <c r="S95" s="141"/>
    </row>
    <row r="96" spans="1:20" customFormat="1" ht="15" customHeight="1">
      <c r="A96" s="626"/>
      <c r="D96" s="147">
        <v>0.53125</v>
      </c>
      <c r="E96" s="172" t="s">
        <v>63</v>
      </c>
      <c r="F96" s="165" t="s">
        <v>199</v>
      </c>
      <c r="G96" s="544"/>
      <c r="H96" s="544"/>
      <c r="I96" s="566"/>
      <c r="J96" s="218"/>
      <c r="K96" s="546">
        <f>[4]参加人数一覧!H47</f>
        <v>7</v>
      </c>
      <c r="L96" s="546">
        <f>L87</f>
        <v>2</v>
      </c>
      <c r="M96" s="547"/>
      <c r="N96" s="567"/>
      <c r="O96" s="548"/>
      <c r="P96" s="628"/>
      <c r="Q96" s="629"/>
      <c r="R96" s="630"/>
      <c r="S96" s="141">
        <v>4.1666666666666664E-2</v>
      </c>
      <c r="T96">
        <v>3.4722222222222224E-2</v>
      </c>
    </row>
    <row r="97" spans="1:20" customFormat="1" ht="15" customHeight="1" thickBot="1">
      <c r="A97" s="632"/>
      <c r="B97" s="482"/>
      <c r="C97" s="482"/>
      <c r="D97" s="147">
        <v>0.60416666666666663</v>
      </c>
      <c r="E97" s="172" t="s">
        <v>66</v>
      </c>
      <c r="F97" s="165" t="s">
        <v>196</v>
      </c>
      <c r="G97" s="544"/>
      <c r="H97" s="544"/>
      <c r="I97" s="566"/>
      <c r="J97" s="218"/>
      <c r="K97" s="546">
        <f>[4]参加人数一覧!B41</f>
        <v>27</v>
      </c>
      <c r="L97" s="546">
        <f>[4]参加人数一覧!C41</f>
        <v>2</v>
      </c>
      <c r="M97" s="547"/>
      <c r="N97" s="567"/>
      <c r="O97" s="548"/>
      <c r="P97" s="594">
        <f>D97-$A$37</f>
        <v>0.5625</v>
      </c>
      <c r="Q97" s="550">
        <f>D97-$B$37</f>
        <v>0.56944444444444442</v>
      </c>
      <c r="R97" s="551">
        <f>D97-$C$37</f>
        <v>0.57638888888888884</v>
      </c>
      <c r="S97" s="141"/>
    </row>
    <row r="98" spans="1:20" customFormat="1" ht="15" customHeight="1" thickBot="1">
      <c r="A98" s="626"/>
      <c r="D98" s="178">
        <v>0.625</v>
      </c>
      <c r="E98" s="179" t="s">
        <v>63</v>
      </c>
      <c r="F98" s="180" t="s">
        <v>198</v>
      </c>
      <c r="G98" s="608"/>
      <c r="H98" s="608"/>
      <c r="I98" s="609"/>
      <c r="J98" s="181"/>
      <c r="K98" s="610">
        <f>[4]参加人数一覧!H39</f>
        <v>16</v>
      </c>
      <c r="L98" s="610">
        <f>[4]参加人数一覧!$I$39</f>
        <v>2</v>
      </c>
      <c r="M98" s="611"/>
      <c r="N98" s="612"/>
      <c r="O98" s="613"/>
      <c r="P98" s="633">
        <f>D98-$A$37</f>
        <v>0.58333333333333337</v>
      </c>
      <c r="Q98" s="634">
        <f>D98-$B$37</f>
        <v>0.59027777777777779</v>
      </c>
      <c r="R98" s="635">
        <f>D98-$C$37</f>
        <v>0.59722222222222221</v>
      </c>
      <c r="S98" s="141"/>
    </row>
    <row r="99" spans="1:20" customFormat="1" ht="15" customHeight="1">
      <c r="A99" s="45"/>
      <c r="B99" s="45"/>
      <c r="C99" s="45"/>
      <c r="D99" s="192" t="s">
        <v>104</v>
      </c>
      <c r="E99" s="192"/>
      <c r="F99" s="183">
        <f>D83+I83</f>
        <v>0.68749999999999967</v>
      </c>
      <c r="G99" s="615"/>
      <c r="H99" s="615"/>
      <c r="I99" s="183"/>
      <c r="J99" s="184"/>
      <c r="K99" s="184"/>
      <c r="L99" s="159"/>
      <c r="M99" s="616"/>
      <c r="N99" s="617"/>
      <c r="O99" s="616"/>
      <c r="P99" s="616"/>
      <c r="Q99" s="183"/>
      <c r="R99" s="183"/>
      <c r="S99" s="55"/>
      <c r="T99" s="45"/>
    </row>
    <row r="100" spans="1:20" ht="18.75" customHeight="1"/>
    <row r="101" spans="1:20" ht="21" customHeight="1"/>
    <row r="102" spans="1:20" ht="21" customHeight="1"/>
    <row r="103" spans="1:20" ht="21" customHeight="1"/>
    <row r="104" spans="1:20" ht="21.75" customHeight="1"/>
  </sheetData>
  <mergeCells count="49">
    <mergeCell ref="M89:O89"/>
    <mergeCell ref="E92:F92"/>
    <mergeCell ref="J81:J83"/>
    <mergeCell ref="K81:K83"/>
    <mergeCell ref="L81:L83"/>
    <mergeCell ref="D85:R85"/>
    <mergeCell ref="E86:F86"/>
    <mergeCell ref="J74:J75"/>
    <mergeCell ref="K74:K75"/>
    <mergeCell ref="L74:L75"/>
    <mergeCell ref="J79:J80"/>
    <mergeCell ref="K79:K80"/>
    <mergeCell ref="L79:L80"/>
    <mergeCell ref="J64:J66"/>
    <mergeCell ref="K64:K66"/>
    <mergeCell ref="L64:L66"/>
    <mergeCell ref="J70:J71"/>
    <mergeCell ref="K70:K71"/>
    <mergeCell ref="L70:L71"/>
    <mergeCell ref="E44:F44"/>
    <mergeCell ref="D53:R53"/>
    <mergeCell ref="D58:R58"/>
    <mergeCell ref="E59:F59"/>
    <mergeCell ref="J62:J63"/>
    <mergeCell ref="K62:K63"/>
    <mergeCell ref="L62:L63"/>
    <mergeCell ref="J31:J33"/>
    <mergeCell ref="K31:K33"/>
    <mergeCell ref="L31:L33"/>
    <mergeCell ref="D35:R35"/>
    <mergeCell ref="E36:F36"/>
    <mergeCell ref="J21:J22"/>
    <mergeCell ref="K21:K22"/>
    <mergeCell ref="L21:L22"/>
    <mergeCell ref="J29:J30"/>
    <mergeCell ref="K29:K30"/>
    <mergeCell ref="L29:L30"/>
    <mergeCell ref="J13:J15"/>
    <mergeCell ref="K13:K15"/>
    <mergeCell ref="L13:L15"/>
    <mergeCell ref="J16:J17"/>
    <mergeCell ref="K16:K17"/>
    <mergeCell ref="L16:L17"/>
    <mergeCell ref="D1:R1"/>
    <mergeCell ref="D7:R7"/>
    <mergeCell ref="E8:F8"/>
    <mergeCell ref="J11:J12"/>
    <mergeCell ref="K11:K12"/>
    <mergeCell ref="L11:L12"/>
  </mergeCells>
  <phoneticPr fontId="2"/>
  <pageMargins left="0.7" right="0.7" top="0.75" bottom="0.75" header="0.3" footer="0.3"/>
  <pageSetup paperSize="9" scale="88" orientation="portrait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7"/>
  <sheetViews>
    <sheetView zoomScaleNormal="100" workbookViewId="0">
      <selection activeCell="C1" sqref="C1"/>
    </sheetView>
  </sheetViews>
  <sheetFormatPr defaultColWidth="9" defaultRowHeight="13.5"/>
  <cols>
    <col min="1" max="1" width="8.25" style="17" customWidth="1"/>
    <col min="2" max="2" width="3.625" style="14" customWidth="1"/>
    <col min="3" max="3" width="88.5" style="14" customWidth="1"/>
    <col min="4" max="4" width="15.5" style="14" customWidth="1"/>
    <col min="5" max="16384" width="9" style="14"/>
  </cols>
  <sheetData>
    <row r="1" spans="1:3" ht="27" customHeight="1"/>
    <row r="2" spans="1:3" ht="27" customHeight="1">
      <c r="A2" s="194" t="s">
        <v>203</v>
      </c>
      <c r="B2" s="13"/>
      <c r="C2" s="13"/>
    </row>
    <row r="3" spans="1:3" ht="27" customHeight="1">
      <c r="A3" s="194" t="s">
        <v>220</v>
      </c>
      <c r="B3" s="13"/>
      <c r="C3" s="13"/>
    </row>
    <row r="4" spans="1:3" ht="27" customHeight="1">
      <c r="A4" s="194"/>
      <c r="B4" s="13"/>
      <c r="C4" s="13"/>
    </row>
    <row r="5" spans="1:3" ht="27" customHeight="1">
      <c r="A5" s="14"/>
      <c r="B5" s="196" t="s">
        <v>204</v>
      </c>
      <c r="C5" s="197"/>
    </row>
    <row r="6" spans="1:3" ht="27" customHeight="1">
      <c r="A6" s="198"/>
      <c r="B6" s="197"/>
      <c r="C6" s="199" t="s">
        <v>221</v>
      </c>
    </row>
    <row r="7" spans="1:3" ht="27" customHeight="1">
      <c r="A7" s="198"/>
      <c r="B7" s="197"/>
      <c r="C7" s="199"/>
    </row>
    <row r="8" spans="1:3" ht="27" customHeight="1">
      <c r="A8" s="195" t="s">
        <v>222</v>
      </c>
      <c r="B8" s="13"/>
      <c r="C8" s="13"/>
    </row>
    <row r="9" spans="1:3" ht="27" customHeight="1">
      <c r="A9" s="15" t="s">
        <v>9</v>
      </c>
      <c r="B9" s="195" t="s">
        <v>10</v>
      </c>
      <c r="C9" s="13"/>
    </row>
    <row r="10" spans="1:3" ht="27" customHeight="1">
      <c r="A10" s="15" t="s">
        <v>223</v>
      </c>
      <c r="B10" s="195" t="s">
        <v>224</v>
      </c>
      <c r="C10" s="13"/>
    </row>
    <row r="11" spans="1:3" ht="27" customHeight="1">
      <c r="A11" s="15" t="s">
        <v>11</v>
      </c>
      <c r="B11" s="195" t="s">
        <v>205</v>
      </c>
      <c r="C11" s="13"/>
    </row>
    <row r="12" spans="1:3" ht="27" customHeight="1">
      <c r="A12" s="15"/>
      <c r="B12" s="195" t="s">
        <v>206</v>
      </c>
      <c r="C12" s="13" t="s">
        <v>13</v>
      </c>
    </row>
    <row r="13" spans="1:3" ht="27" customHeight="1">
      <c r="A13" s="15"/>
      <c r="B13" s="195"/>
      <c r="C13" s="13" t="s">
        <v>14</v>
      </c>
    </row>
    <row r="14" spans="1:3" ht="27" customHeight="1">
      <c r="A14" s="15"/>
      <c r="B14" s="13" t="s">
        <v>206</v>
      </c>
      <c r="C14" s="16" t="s">
        <v>15</v>
      </c>
    </row>
    <row r="15" spans="1:3" ht="27" customHeight="1">
      <c r="A15" s="15"/>
      <c r="B15" s="13"/>
      <c r="C15" s="16" t="s">
        <v>16</v>
      </c>
    </row>
    <row r="16" spans="1:3" ht="27" customHeight="1">
      <c r="A16" s="15"/>
      <c r="B16" s="13" t="s">
        <v>206</v>
      </c>
      <c r="C16" s="195" t="s">
        <v>207</v>
      </c>
    </row>
    <row r="17" spans="1:3" ht="27" customHeight="1">
      <c r="A17" s="15"/>
      <c r="B17" s="195"/>
      <c r="C17" s="13" t="s">
        <v>208</v>
      </c>
    </row>
    <row r="18" spans="1:3" ht="27" customHeight="1">
      <c r="A18" s="15"/>
      <c r="B18" s="195"/>
      <c r="C18" s="13" t="s">
        <v>209</v>
      </c>
    </row>
    <row r="19" spans="1:3" ht="27" customHeight="1">
      <c r="A19" s="15"/>
      <c r="C19" s="200" t="s">
        <v>210</v>
      </c>
    </row>
    <row r="20" spans="1:3" ht="27" customHeight="1">
      <c r="A20" s="15"/>
      <c r="B20" s="13" t="s">
        <v>206</v>
      </c>
      <c r="C20" s="16" t="s">
        <v>211</v>
      </c>
    </row>
    <row r="21" spans="1:3" ht="27" customHeight="1">
      <c r="A21" s="15"/>
      <c r="B21" s="13"/>
      <c r="C21" s="16" t="s">
        <v>212</v>
      </c>
    </row>
    <row r="22" spans="1:3" ht="27" customHeight="1">
      <c r="A22" s="13"/>
      <c r="B22" s="13" t="s">
        <v>225</v>
      </c>
      <c r="C22" s="13" t="s">
        <v>213</v>
      </c>
    </row>
    <row r="23" spans="1:3" ht="27" customHeight="1">
      <c r="A23" s="13"/>
      <c r="B23" s="13"/>
      <c r="C23" s="13" t="s">
        <v>17</v>
      </c>
    </row>
    <row r="24" spans="1:3" ht="27" customHeight="1">
      <c r="A24" s="13"/>
      <c r="B24" s="13"/>
      <c r="C24" s="13"/>
    </row>
    <row r="25" spans="1:3" ht="27" customHeight="1">
      <c r="A25" s="195" t="s">
        <v>18</v>
      </c>
      <c r="B25" s="13"/>
      <c r="C25" s="13"/>
    </row>
    <row r="26" spans="1:3" ht="27" customHeight="1">
      <c r="A26" s="15" t="s">
        <v>226</v>
      </c>
      <c r="B26" s="120" t="s">
        <v>214</v>
      </c>
      <c r="C26" s="13"/>
    </row>
    <row r="27" spans="1:3" ht="27" customHeight="1">
      <c r="A27" s="15" t="s">
        <v>215</v>
      </c>
      <c r="B27" s="195" t="s">
        <v>19</v>
      </c>
    </row>
    <row r="28" spans="1:3" ht="27" customHeight="1">
      <c r="A28" s="15" t="s">
        <v>227</v>
      </c>
      <c r="B28" s="195" t="s">
        <v>20</v>
      </c>
      <c r="C28" s="13"/>
    </row>
    <row r="29" spans="1:3" ht="27" customHeight="1">
      <c r="A29" s="15" t="s">
        <v>228</v>
      </c>
      <c r="B29" s="13" t="s">
        <v>216</v>
      </c>
    </row>
    <row r="30" spans="1:3" ht="27" customHeight="1">
      <c r="A30" s="14"/>
      <c r="B30" s="13" t="s">
        <v>217</v>
      </c>
      <c r="C30" s="195"/>
    </row>
    <row r="31" spans="1:3" ht="27" customHeight="1">
      <c r="A31" s="15" t="s">
        <v>229</v>
      </c>
      <c r="B31" s="13" t="s">
        <v>218</v>
      </c>
      <c r="C31" s="195"/>
    </row>
    <row r="32" spans="1:3" ht="27" customHeight="1">
      <c r="A32" s="15"/>
      <c r="B32" s="13" t="s">
        <v>219</v>
      </c>
      <c r="C32" s="195"/>
    </row>
    <row r="33" spans="1:3" ht="27" customHeight="1">
      <c r="A33" s="194"/>
      <c r="B33" s="13"/>
    </row>
    <row r="34" spans="1:3" ht="27" customHeight="1">
      <c r="A34" s="194"/>
      <c r="B34" s="13"/>
      <c r="C34" s="201"/>
    </row>
    <row r="35" spans="1:3" ht="27" customHeight="1">
      <c r="A35" s="194"/>
      <c r="B35" s="13"/>
      <c r="C35" s="202"/>
    </row>
    <row r="36" spans="1:3" ht="27" customHeight="1">
      <c r="A36" s="194"/>
      <c r="B36" s="13"/>
      <c r="C36" s="203"/>
    </row>
    <row r="37" spans="1:3" ht="27" customHeight="1">
      <c r="A37" s="195"/>
      <c r="C37" s="13"/>
    </row>
  </sheetData>
  <phoneticPr fontId="2"/>
  <pageMargins left="0.25" right="0.25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1"/>
  <sheetViews>
    <sheetView zoomScaleNormal="100" workbookViewId="0">
      <selection activeCell="B1" sqref="B1:D1"/>
    </sheetView>
  </sheetViews>
  <sheetFormatPr defaultColWidth="9" defaultRowHeight="13.5"/>
  <cols>
    <col min="1" max="1" width="4.875" style="98" customWidth="1"/>
    <col min="2" max="2" width="23.5" style="98" customWidth="1"/>
    <col min="3" max="3" width="27" style="98" customWidth="1"/>
    <col min="4" max="4" width="47.625" style="98" customWidth="1"/>
    <col min="5" max="5" width="45.25" style="98" bestFit="1" customWidth="1"/>
    <col min="6" max="16384" width="9" style="98"/>
  </cols>
  <sheetData>
    <row r="1" spans="2:4" ht="28.5" customHeight="1">
      <c r="B1" s="653" t="s">
        <v>259</v>
      </c>
      <c r="C1" s="653"/>
      <c r="D1" s="653"/>
    </row>
    <row r="2" spans="2:4" ht="30" customHeight="1">
      <c r="B2" s="98" t="s">
        <v>107</v>
      </c>
      <c r="C2" s="654" t="s">
        <v>418</v>
      </c>
      <c r="D2" s="654"/>
    </row>
    <row r="3" spans="2:4" ht="21" customHeight="1">
      <c r="C3" s="654"/>
      <c r="D3" s="654"/>
    </row>
    <row r="4" spans="2:4" ht="15.75" customHeight="1">
      <c r="B4" s="98" t="s">
        <v>108</v>
      </c>
      <c r="C4" s="655" t="s">
        <v>260</v>
      </c>
      <c r="D4" s="655"/>
    </row>
    <row r="5" spans="2:4" ht="11.25" customHeight="1">
      <c r="C5" s="652" t="s">
        <v>261</v>
      </c>
      <c r="D5" s="652"/>
    </row>
    <row r="6" spans="2:4" ht="21" customHeight="1">
      <c r="C6" s="99"/>
      <c r="D6" s="99"/>
    </row>
    <row r="7" spans="2:4" ht="15.75" customHeight="1">
      <c r="B7" s="98" t="s">
        <v>109</v>
      </c>
      <c r="C7" s="656" t="s">
        <v>262</v>
      </c>
      <c r="D7" s="655"/>
    </row>
    <row r="8" spans="2:4" ht="11.25" customHeight="1">
      <c r="C8" s="652" t="s">
        <v>263</v>
      </c>
      <c r="D8" s="652"/>
    </row>
    <row r="9" spans="2:4" ht="21" customHeight="1">
      <c r="C9" s="657"/>
      <c r="D9" s="657"/>
    </row>
    <row r="10" spans="2:4" ht="15.75" customHeight="1">
      <c r="B10" s="98" t="s">
        <v>109</v>
      </c>
      <c r="C10" s="655" t="s">
        <v>264</v>
      </c>
      <c r="D10" s="655"/>
    </row>
    <row r="11" spans="2:4" ht="11.25" customHeight="1">
      <c r="C11" s="652" t="s">
        <v>265</v>
      </c>
      <c r="D11" s="652"/>
    </row>
    <row r="12" spans="2:4" ht="15.75" customHeight="1">
      <c r="C12" s="207"/>
      <c r="D12" s="207"/>
    </row>
    <row r="13" spans="2:4" ht="15.75" customHeight="1">
      <c r="C13" s="100" t="s">
        <v>113</v>
      </c>
      <c r="D13" s="101"/>
    </row>
    <row r="14" spans="2:4" ht="20.100000000000001" customHeight="1">
      <c r="C14" s="100" t="s">
        <v>114</v>
      </c>
      <c r="D14" s="101"/>
    </row>
    <row r="15" spans="2:4" ht="21.75" customHeight="1">
      <c r="B15" s="658" t="s">
        <v>115</v>
      </c>
      <c r="C15" s="658"/>
      <c r="D15" s="658"/>
    </row>
    <row r="16" spans="2:4" ht="21.75" customHeight="1" thickBot="1">
      <c r="B16" s="659" t="s">
        <v>135</v>
      </c>
      <c r="C16" s="659"/>
      <c r="D16" s="659"/>
    </row>
    <row r="17" spans="2:5" ht="21.75" customHeight="1">
      <c r="B17" s="102" t="s">
        <v>116</v>
      </c>
      <c r="C17" s="103" t="s">
        <v>117</v>
      </c>
      <c r="D17" s="104" t="s">
        <v>118</v>
      </c>
    </row>
    <row r="18" spans="2:5" ht="21.75" customHeight="1">
      <c r="B18" s="105" t="s">
        <v>119</v>
      </c>
      <c r="C18" s="643" t="s">
        <v>267</v>
      </c>
      <c r="D18" s="109" t="s">
        <v>268</v>
      </c>
    </row>
    <row r="19" spans="2:5" ht="21.75" customHeight="1">
      <c r="B19" s="106" t="s">
        <v>266</v>
      </c>
      <c r="C19" s="644"/>
      <c r="D19" s="107" t="s">
        <v>120</v>
      </c>
      <c r="E19" s="108"/>
    </row>
    <row r="20" spans="2:5" ht="21.75" customHeight="1">
      <c r="B20" s="105" t="s">
        <v>121</v>
      </c>
      <c r="C20" s="643" t="s">
        <v>267</v>
      </c>
      <c r="D20" s="109" t="s">
        <v>268</v>
      </c>
    </row>
    <row r="21" spans="2:5" ht="21.75" customHeight="1">
      <c r="B21" s="106" t="s">
        <v>269</v>
      </c>
      <c r="C21" s="644"/>
      <c r="D21" s="107" t="s">
        <v>120</v>
      </c>
    </row>
    <row r="22" spans="2:5" ht="21.75" customHeight="1">
      <c r="B22" s="105" t="s">
        <v>122</v>
      </c>
      <c r="C22" s="647" t="s">
        <v>417</v>
      </c>
      <c r="D22" s="109" t="s">
        <v>268</v>
      </c>
    </row>
    <row r="23" spans="2:5" ht="21.75" customHeight="1">
      <c r="B23" s="110" t="s">
        <v>270</v>
      </c>
      <c r="C23" s="648"/>
      <c r="D23" s="107" t="s">
        <v>120</v>
      </c>
    </row>
    <row r="24" spans="2:5" ht="18" customHeight="1">
      <c r="B24" s="649" t="s">
        <v>123</v>
      </c>
      <c r="C24" s="643" t="s">
        <v>271</v>
      </c>
      <c r="D24" s="111" t="s">
        <v>272</v>
      </c>
    </row>
    <row r="25" spans="2:5" ht="18" customHeight="1">
      <c r="B25" s="650"/>
      <c r="C25" s="651"/>
      <c r="D25" s="112" t="s">
        <v>124</v>
      </c>
    </row>
    <row r="26" spans="2:5" ht="26.25" customHeight="1">
      <c r="B26" s="106" t="s">
        <v>125</v>
      </c>
      <c r="C26" s="644"/>
      <c r="D26" s="113" t="s">
        <v>273</v>
      </c>
    </row>
    <row r="27" spans="2:5" ht="35.1" customHeight="1">
      <c r="B27" s="105" t="s">
        <v>110</v>
      </c>
      <c r="C27" s="641" t="s">
        <v>126</v>
      </c>
      <c r="D27" s="640" t="s">
        <v>127</v>
      </c>
    </row>
    <row r="28" spans="2:5" ht="21.75" customHeight="1">
      <c r="B28" s="114" t="s">
        <v>274</v>
      </c>
      <c r="C28" s="642"/>
      <c r="D28" s="640"/>
    </row>
    <row r="29" spans="2:5" ht="21.75" customHeight="1">
      <c r="B29" s="105" t="s">
        <v>128</v>
      </c>
      <c r="C29" s="643" t="s">
        <v>275</v>
      </c>
      <c r="D29" s="109" t="s">
        <v>276</v>
      </c>
    </row>
    <row r="30" spans="2:5" ht="21.75" customHeight="1">
      <c r="B30" s="106" t="s">
        <v>277</v>
      </c>
      <c r="C30" s="644"/>
      <c r="D30" s="107" t="s">
        <v>120</v>
      </c>
    </row>
    <row r="31" spans="2:5" ht="21.75" customHeight="1">
      <c r="B31" s="115" t="s">
        <v>111</v>
      </c>
      <c r="C31" s="643" t="s">
        <v>275</v>
      </c>
      <c r="D31" s="109" t="s">
        <v>276</v>
      </c>
    </row>
    <row r="32" spans="2:5" ht="21.75" customHeight="1">
      <c r="B32" s="116" t="s">
        <v>278</v>
      </c>
      <c r="C32" s="644"/>
      <c r="D32" s="107" t="s">
        <v>120</v>
      </c>
    </row>
    <row r="33" spans="2:4" ht="21.75" customHeight="1">
      <c r="B33" s="117" t="s">
        <v>129</v>
      </c>
      <c r="C33" s="643" t="s">
        <v>279</v>
      </c>
      <c r="D33" s="109" t="s">
        <v>280</v>
      </c>
    </row>
    <row r="34" spans="2:4" ht="21.75" customHeight="1">
      <c r="B34" s="106" t="s">
        <v>281</v>
      </c>
      <c r="C34" s="644"/>
      <c r="D34" s="107" t="s">
        <v>130</v>
      </c>
    </row>
    <row r="35" spans="2:4" ht="21.75" customHeight="1">
      <c r="B35" s="105" t="s">
        <v>112</v>
      </c>
      <c r="C35" s="641" t="s">
        <v>126</v>
      </c>
      <c r="D35" s="640" t="s">
        <v>127</v>
      </c>
    </row>
    <row r="36" spans="2:4" ht="21.75" customHeight="1">
      <c r="B36" s="118" t="s">
        <v>282</v>
      </c>
      <c r="C36" s="642"/>
      <c r="D36" s="640"/>
    </row>
    <row r="37" spans="2:4" ht="21.75" customHeight="1">
      <c r="B37" s="105" t="s">
        <v>131</v>
      </c>
      <c r="C37" s="643" t="s">
        <v>283</v>
      </c>
      <c r="D37" s="109" t="s">
        <v>284</v>
      </c>
    </row>
    <row r="38" spans="2:4" ht="21.75" customHeight="1">
      <c r="B38" s="106" t="s">
        <v>132</v>
      </c>
      <c r="C38" s="644"/>
      <c r="D38" s="107" t="s">
        <v>120</v>
      </c>
    </row>
    <row r="39" spans="2:4" ht="21.75" customHeight="1">
      <c r="B39" s="105" t="s">
        <v>133</v>
      </c>
      <c r="C39" s="643" t="s">
        <v>285</v>
      </c>
      <c r="D39" s="109" t="s">
        <v>286</v>
      </c>
    </row>
    <row r="40" spans="2:4" ht="21.75" customHeight="1" thickBot="1">
      <c r="B40" s="219" t="s">
        <v>287</v>
      </c>
      <c r="C40" s="645"/>
      <c r="D40" s="119" t="s">
        <v>120</v>
      </c>
    </row>
    <row r="41" spans="2:4" ht="45.75" customHeight="1">
      <c r="B41" s="646" t="s">
        <v>134</v>
      </c>
      <c r="C41" s="646"/>
      <c r="D41" s="646"/>
    </row>
  </sheetData>
  <mergeCells count="26">
    <mergeCell ref="C29:C30"/>
    <mergeCell ref="C31:C32"/>
    <mergeCell ref="C33:C34"/>
    <mergeCell ref="C8:D8"/>
    <mergeCell ref="B1:D1"/>
    <mergeCell ref="C2:D3"/>
    <mergeCell ref="C4:D4"/>
    <mergeCell ref="C5:D5"/>
    <mergeCell ref="C7:D7"/>
    <mergeCell ref="C27:C28"/>
    <mergeCell ref="C9:D9"/>
    <mergeCell ref="C10:D10"/>
    <mergeCell ref="C11:D11"/>
    <mergeCell ref="B15:D15"/>
    <mergeCell ref="B16:D16"/>
    <mergeCell ref="C18:C19"/>
    <mergeCell ref="C20:C21"/>
    <mergeCell ref="C22:C23"/>
    <mergeCell ref="B24:B25"/>
    <mergeCell ref="C24:C26"/>
    <mergeCell ref="D27:D28"/>
    <mergeCell ref="D35:D36"/>
    <mergeCell ref="C35:C36"/>
    <mergeCell ref="C37:C38"/>
    <mergeCell ref="C39:C40"/>
    <mergeCell ref="B41:D41"/>
  </mergeCells>
  <phoneticPr fontId="2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zoomScaleNormal="100" workbookViewId="0">
      <selection activeCell="A6" sqref="A6:D6"/>
    </sheetView>
  </sheetViews>
  <sheetFormatPr defaultRowHeight="13.5"/>
  <cols>
    <col min="1" max="1" width="14" style="18" customWidth="1"/>
    <col min="2" max="2" width="2.875" style="1" customWidth="1"/>
    <col min="3" max="3" width="64.875" style="1" customWidth="1"/>
    <col min="4" max="4" width="9" style="1"/>
    <col min="5" max="5" width="17.75" style="1" customWidth="1"/>
    <col min="6" max="256" width="9" style="1"/>
    <col min="257" max="257" width="14" style="1" customWidth="1"/>
    <col min="258" max="258" width="2.875" style="1" customWidth="1"/>
    <col min="259" max="259" width="64.875" style="1" customWidth="1"/>
    <col min="260" max="260" width="9" style="1"/>
    <col min="261" max="261" width="17.75" style="1" customWidth="1"/>
    <col min="262" max="512" width="9" style="1"/>
    <col min="513" max="513" width="14" style="1" customWidth="1"/>
    <col min="514" max="514" width="2.875" style="1" customWidth="1"/>
    <col min="515" max="515" width="64.875" style="1" customWidth="1"/>
    <col min="516" max="516" width="9" style="1"/>
    <col min="517" max="517" width="17.75" style="1" customWidth="1"/>
    <col min="518" max="768" width="9" style="1"/>
    <col min="769" max="769" width="14" style="1" customWidth="1"/>
    <col min="770" max="770" width="2.875" style="1" customWidth="1"/>
    <col min="771" max="771" width="64.875" style="1" customWidth="1"/>
    <col min="772" max="772" width="9" style="1"/>
    <col min="773" max="773" width="17.75" style="1" customWidth="1"/>
    <col min="774" max="1024" width="9" style="1"/>
    <col min="1025" max="1025" width="14" style="1" customWidth="1"/>
    <col min="1026" max="1026" width="2.875" style="1" customWidth="1"/>
    <col min="1027" max="1027" width="64.875" style="1" customWidth="1"/>
    <col min="1028" max="1028" width="9" style="1"/>
    <col min="1029" max="1029" width="17.75" style="1" customWidth="1"/>
    <col min="1030" max="1280" width="9" style="1"/>
    <col min="1281" max="1281" width="14" style="1" customWidth="1"/>
    <col min="1282" max="1282" width="2.875" style="1" customWidth="1"/>
    <col min="1283" max="1283" width="64.875" style="1" customWidth="1"/>
    <col min="1284" max="1284" width="9" style="1"/>
    <col min="1285" max="1285" width="17.75" style="1" customWidth="1"/>
    <col min="1286" max="1536" width="9" style="1"/>
    <col min="1537" max="1537" width="14" style="1" customWidth="1"/>
    <col min="1538" max="1538" width="2.875" style="1" customWidth="1"/>
    <col min="1539" max="1539" width="64.875" style="1" customWidth="1"/>
    <col min="1540" max="1540" width="9" style="1"/>
    <col min="1541" max="1541" width="17.75" style="1" customWidth="1"/>
    <col min="1542" max="1792" width="9" style="1"/>
    <col min="1793" max="1793" width="14" style="1" customWidth="1"/>
    <col min="1794" max="1794" width="2.875" style="1" customWidth="1"/>
    <col min="1795" max="1795" width="64.875" style="1" customWidth="1"/>
    <col min="1796" max="1796" width="9" style="1"/>
    <col min="1797" max="1797" width="17.75" style="1" customWidth="1"/>
    <col min="1798" max="2048" width="9" style="1"/>
    <col min="2049" max="2049" width="14" style="1" customWidth="1"/>
    <col min="2050" max="2050" width="2.875" style="1" customWidth="1"/>
    <col min="2051" max="2051" width="64.875" style="1" customWidth="1"/>
    <col min="2052" max="2052" width="9" style="1"/>
    <col min="2053" max="2053" width="17.75" style="1" customWidth="1"/>
    <col min="2054" max="2304" width="9" style="1"/>
    <col min="2305" max="2305" width="14" style="1" customWidth="1"/>
    <col min="2306" max="2306" width="2.875" style="1" customWidth="1"/>
    <col min="2307" max="2307" width="64.875" style="1" customWidth="1"/>
    <col min="2308" max="2308" width="9" style="1"/>
    <col min="2309" max="2309" width="17.75" style="1" customWidth="1"/>
    <col min="2310" max="2560" width="9" style="1"/>
    <col min="2561" max="2561" width="14" style="1" customWidth="1"/>
    <col min="2562" max="2562" width="2.875" style="1" customWidth="1"/>
    <col min="2563" max="2563" width="64.875" style="1" customWidth="1"/>
    <col min="2564" max="2564" width="9" style="1"/>
    <col min="2565" max="2565" width="17.75" style="1" customWidth="1"/>
    <col min="2566" max="2816" width="9" style="1"/>
    <col min="2817" max="2817" width="14" style="1" customWidth="1"/>
    <col min="2818" max="2818" width="2.875" style="1" customWidth="1"/>
    <col min="2819" max="2819" width="64.875" style="1" customWidth="1"/>
    <col min="2820" max="2820" width="9" style="1"/>
    <col min="2821" max="2821" width="17.75" style="1" customWidth="1"/>
    <col min="2822" max="3072" width="9" style="1"/>
    <col min="3073" max="3073" width="14" style="1" customWidth="1"/>
    <col min="3074" max="3074" width="2.875" style="1" customWidth="1"/>
    <col min="3075" max="3075" width="64.875" style="1" customWidth="1"/>
    <col min="3076" max="3076" width="9" style="1"/>
    <col min="3077" max="3077" width="17.75" style="1" customWidth="1"/>
    <col min="3078" max="3328" width="9" style="1"/>
    <col min="3329" max="3329" width="14" style="1" customWidth="1"/>
    <col min="3330" max="3330" width="2.875" style="1" customWidth="1"/>
    <col min="3331" max="3331" width="64.875" style="1" customWidth="1"/>
    <col min="3332" max="3332" width="9" style="1"/>
    <col min="3333" max="3333" width="17.75" style="1" customWidth="1"/>
    <col min="3334" max="3584" width="9" style="1"/>
    <col min="3585" max="3585" width="14" style="1" customWidth="1"/>
    <col min="3586" max="3586" width="2.875" style="1" customWidth="1"/>
    <col min="3587" max="3587" width="64.875" style="1" customWidth="1"/>
    <col min="3588" max="3588" width="9" style="1"/>
    <col min="3589" max="3589" width="17.75" style="1" customWidth="1"/>
    <col min="3590" max="3840" width="9" style="1"/>
    <col min="3841" max="3841" width="14" style="1" customWidth="1"/>
    <col min="3842" max="3842" width="2.875" style="1" customWidth="1"/>
    <col min="3843" max="3843" width="64.875" style="1" customWidth="1"/>
    <col min="3844" max="3844" width="9" style="1"/>
    <col min="3845" max="3845" width="17.75" style="1" customWidth="1"/>
    <col min="3846" max="4096" width="9" style="1"/>
    <col min="4097" max="4097" width="14" style="1" customWidth="1"/>
    <col min="4098" max="4098" width="2.875" style="1" customWidth="1"/>
    <col min="4099" max="4099" width="64.875" style="1" customWidth="1"/>
    <col min="4100" max="4100" width="9" style="1"/>
    <col min="4101" max="4101" width="17.75" style="1" customWidth="1"/>
    <col min="4102" max="4352" width="9" style="1"/>
    <col min="4353" max="4353" width="14" style="1" customWidth="1"/>
    <col min="4354" max="4354" width="2.875" style="1" customWidth="1"/>
    <col min="4355" max="4355" width="64.875" style="1" customWidth="1"/>
    <col min="4356" max="4356" width="9" style="1"/>
    <col min="4357" max="4357" width="17.75" style="1" customWidth="1"/>
    <col min="4358" max="4608" width="9" style="1"/>
    <col min="4609" max="4609" width="14" style="1" customWidth="1"/>
    <col min="4610" max="4610" width="2.875" style="1" customWidth="1"/>
    <col min="4611" max="4611" width="64.875" style="1" customWidth="1"/>
    <col min="4612" max="4612" width="9" style="1"/>
    <col min="4613" max="4613" width="17.75" style="1" customWidth="1"/>
    <col min="4614" max="4864" width="9" style="1"/>
    <col min="4865" max="4865" width="14" style="1" customWidth="1"/>
    <col min="4866" max="4866" width="2.875" style="1" customWidth="1"/>
    <col min="4867" max="4867" width="64.875" style="1" customWidth="1"/>
    <col min="4868" max="4868" width="9" style="1"/>
    <col min="4869" max="4869" width="17.75" style="1" customWidth="1"/>
    <col min="4870" max="5120" width="9" style="1"/>
    <col min="5121" max="5121" width="14" style="1" customWidth="1"/>
    <col min="5122" max="5122" width="2.875" style="1" customWidth="1"/>
    <col min="5123" max="5123" width="64.875" style="1" customWidth="1"/>
    <col min="5124" max="5124" width="9" style="1"/>
    <col min="5125" max="5125" width="17.75" style="1" customWidth="1"/>
    <col min="5126" max="5376" width="9" style="1"/>
    <col min="5377" max="5377" width="14" style="1" customWidth="1"/>
    <col min="5378" max="5378" width="2.875" style="1" customWidth="1"/>
    <col min="5379" max="5379" width="64.875" style="1" customWidth="1"/>
    <col min="5380" max="5380" width="9" style="1"/>
    <col min="5381" max="5381" width="17.75" style="1" customWidth="1"/>
    <col min="5382" max="5632" width="9" style="1"/>
    <col min="5633" max="5633" width="14" style="1" customWidth="1"/>
    <col min="5634" max="5634" width="2.875" style="1" customWidth="1"/>
    <col min="5635" max="5635" width="64.875" style="1" customWidth="1"/>
    <col min="5636" max="5636" width="9" style="1"/>
    <col min="5637" max="5637" width="17.75" style="1" customWidth="1"/>
    <col min="5638" max="5888" width="9" style="1"/>
    <col min="5889" max="5889" width="14" style="1" customWidth="1"/>
    <col min="5890" max="5890" width="2.875" style="1" customWidth="1"/>
    <col min="5891" max="5891" width="64.875" style="1" customWidth="1"/>
    <col min="5892" max="5892" width="9" style="1"/>
    <col min="5893" max="5893" width="17.75" style="1" customWidth="1"/>
    <col min="5894" max="6144" width="9" style="1"/>
    <col min="6145" max="6145" width="14" style="1" customWidth="1"/>
    <col min="6146" max="6146" width="2.875" style="1" customWidth="1"/>
    <col min="6147" max="6147" width="64.875" style="1" customWidth="1"/>
    <col min="6148" max="6148" width="9" style="1"/>
    <col min="6149" max="6149" width="17.75" style="1" customWidth="1"/>
    <col min="6150" max="6400" width="9" style="1"/>
    <col min="6401" max="6401" width="14" style="1" customWidth="1"/>
    <col min="6402" max="6402" width="2.875" style="1" customWidth="1"/>
    <col min="6403" max="6403" width="64.875" style="1" customWidth="1"/>
    <col min="6404" max="6404" width="9" style="1"/>
    <col min="6405" max="6405" width="17.75" style="1" customWidth="1"/>
    <col min="6406" max="6656" width="9" style="1"/>
    <col min="6657" max="6657" width="14" style="1" customWidth="1"/>
    <col min="6658" max="6658" width="2.875" style="1" customWidth="1"/>
    <col min="6659" max="6659" width="64.875" style="1" customWidth="1"/>
    <col min="6660" max="6660" width="9" style="1"/>
    <col min="6661" max="6661" width="17.75" style="1" customWidth="1"/>
    <col min="6662" max="6912" width="9" style="1"/>
    <col min="6913" max="6913" width="14" style="1" customWidth="1"/>
    <col min="6914" max="6914" width="2.875" style="1" customWidth="1"/>
    <col min="6915" max="6915" width="64.875" style="1" customWidth="1"/>
    <col min="6916" max="6916" width="9" style="1"/>
    <col min="6917" max="6917" width="17.75" style="1" customWidth="1"/>
    <col min="6918" max="7168" width="9" style="1"/>
    <col min="7169" max="7169" width="14" style="1" customWidth="1"/>
    <col min="7170" max="7170" width="2.875" style="1" customWidth="1"/>
    <col min="7171" max="7171" width="64.875" style="1" customWidth="1"/>
    <col min="7172" max="7172" width="9" style="1"/>
    <col min="7173" max="7173" width="17.75" style="1" customWidth="1"/>
    <col min="7174" max="7424" width="9" style="1"/>
    <col min="7425" max="7425" width="14" style="1" customWidth="1"/>
    <col min="7426" max="7426" width="2.875" style="1" customWidth="1"/>
    <col min="7427" max="7427" width="64.875" style="1" customWidth="1"/>
    <col min="7428" max="7428" width="9" style="1"/>
    <col min="7429" max="7429" width="17.75" style="1" customWidth="1"/>
    <col min="7430" max="7680" width="9" style="1"/>
    <col min="7681" max="7681" width="14" style="1" customWidth="1"/>
    <col min="7682" max="7682" width="2.875" style="1" customWidth="1"/>
    <col min="7683" max="7683" width="64.875" style="1" customWidth="1"/>
    <col min="7684" max="7684" width="9" style="1"/>
    <col min="7685" max="7685" width="17.75" style="1" customWidth="1"/>
    <col min="7686" max="7936" width="9" style="1"/>
    <col min="7937" max="7937" width="14" style="1" customWidth="1"/>
    <col min="7938" max="7938" width="2.875" style="1" customWidth="1"/>
    <col min="7939" max="7939" width="64.875" style="1" customWidth="1"/>
    <col min="7940" max="7940" width="9" style="1"/>
    <col min="7941" max="7941" width="17.75" style="1" customWidth="1"/>
    <col min="7942" max="8192" width="9" style="1"/>
    <col min="8193" max="8193" width="14" style="1" customWidth="1"/>
    <col min="8194" max="8194" width="2.875" style="1" customWidth="1"/>
    <col min="8195" max="8195" width="64.875" style="1" customWidth="1"/>
    <col min="8196" max="8196" width="9" style="1"/>
    <col min="8197" max="8197" width="17.75" style="1" customWidth="1"/>
    <col min="8198" max="8448" width="9" style="1"/>
    <col min="8449" max="8449" width="14" style="1" customWidth="1"/>
    <col min="8450" max="8450" width="2.875" style="1" customWidth="1"/>
    <col min="8451" max="8451" width="64.875" style="1" customWidth="1"/>
    <col min="8452" max="8452" width="9" style="1"/>
    <col min="8453" max="8453" width="17.75" style="1" customWidth="1"/>
    <col min="8454" max="8704" width="9" style="1"/>
    <col min="8705" max="8705" width="14" style="1" customWidth="1"/>
    <col min="8706" max="8706" width="2.875" style="1" customWidth="1"/>
    <col min="8707" max="8707" width="64.875" style="1" customWidth="1"/>
    <col min="8708" max="8708" width="9" style="1"/>
    <col min="8709" max="8709" width="17.75" style="1" customWidth="1"/>
    <col min="8710" max="8960" width="9" style="1"/>
    <col min="8961" max="8961" width="14" style="1" customWidth="1"/>
    <col min="8962" max="8962" width="2.875" style="1" customWidth="1"/>
    <col min="8963" max="8963" width="64.875" style="1" customWidth="1"/>
    <col min="8964" max="8964" width="9" style="1"/>
    <col min="8965" max="8965" width="17.75" style="1" customWidth="1"/>
    <col min="8966" max="9216" width="9" style="1"/>
    <col min="9217" max="9217" width="14" style="1" customWidth="1"/>
    <col min="9218" max="9218" width="2.875" style="1" customWidth="1"/>
    <col min="9219" max="9219" width="64.875" style="1" customWidth="1"/>
    <col min="9220" max="9220" width="9" style="1"/>
    <col min="9221" max="9221" width="17.75" style="1" customWidth="1"/>
    <col min="9222" max="9472" width="9" style="1"/>
    <col min="9473" max="9473" width="14" style="1" customWidth="1"/>
    <col min="9474" max="9474" width="2.875" style="1" customWidth="1"/>
    <col min="9475" max="9475" width="64.875" style="1" customWidth="1"/>
    <col min="9476" max="9476" width="9" style="1"/>
    <col min="9477" max="9477" width="17.75" style="1" customWidth="1"/>
    <col min="9478" max="9728" width="9" style="1"/>
    <col min="9729" max="9729" width="14" style="1" customWidth="1"/>
    <col min="9730" max="9730" width="2.875" style="1" customWidth="1"/>
    <col min="9731" max="9731" width="64.875" style="1" customWidth="1"/>
    <col min="9732" max="9732" width="9" style="1"/>
    <col min="9733" max="9733" width="17.75" style="1" customWidth="1"/>
    <col min="9734" max="9984" width="9" style="1"/>
    <col min="9985" max="9985" width="14" style="1" customWidth="1"/>
    <col min="9986" max="9986" width="2.875" style="1" customWidth="1"/>
    <col min="9987" max="9987" width="64.875" style="1" customWidth="1"/>
    <col min="9988" max="9988" width="9" style="1"/>
    <col min="9989" max="9989" width="17.75" style="1" customWidth="1"/>
    <col min="9990" max="10240" width="9" style="1"/>
    <col min="10241" max="10241" width="14" style="1" customWidth="1"/>
    <col min="10242" max="10242" width="2.875" style="1" customWidth="1"/>
    <col min="10243" max="10243" width="64.875" style="1" customWidth="1"/>
    <col min="10244" max="10244" width="9" style="1"/>
    <col min="10245" max="10245" width="17.75" style="1" customWidth="1"/>
    <col min="10246" max="10496" width="9" style="1"/>
    <col min="10497" max="10497" width="14" style="1" customWidth="1"/>
    <col min="10498" max="10498" width="2.875" style="1" customWidth="1"/>
    <col min="10499" max="10499" width="64.875" style="1" customWidth="1"/>
    <col min="10500" max="10500" width="9" style="1"/>
    <col min="10501" max="10501" width="17.75" style="1" customWidth="1"/>
    <col min="10502" max="10752" width="9" style="1"/>
    <col min="10753" max="10753" width="14" style="1" customWidth="1"/>
    <col min="10754" max="10754" width="2.875" style="1" customWidth="1"/>
    <col min="10755" max="10755" width="64.875" style="1" customWidth="1"/>
    <col min="10756" max="10756" width="9" style="1"/>
    <col min="10757" max="10757" width="17.75" style="1" customWidth="1"/>
    <col min="10758" max="11008" width="9" style="1"/>
    <col min="11009" max="11009" width="14" style="1" customWidth="1"/>
    <col min="11010" max="11010" width="2.875" style="1" customWidth="1"/>
    <col min="11011" max="11011" width="64.875" style="1" customWidth="1"/>
    <col min="11012" max="11012" width="9" style="1"/>
    <col min="11013" max="11013" width="17.75" style="1" customWidth="1"/>
    <col min="11014" max="11264" width="9" style="1"/>
    <col min="11265" max="11265" width="14" style="1" customWidth="1"/>
    <col min="11266" max="11266" width="2.875" style="1" customWidth="1"/>
    <col min="11267" max="11267" width="64.875" style="1" customWidth="1"/>
    <col min="11268" max="11268" width="9" style="1"/>
    <col min="11269" max="11269" width="17.75" style="1" customWidth="1"/>
    <col min="11270" max="11520" width="9" style="1"/>
    <col min="11521" max="11521" width="14" style="1" customWidth="1"/>
    <col min="11522" max="11522" width="2.875" style="1" customWidth="1"/>
    <col min="11523" max="11523" width="64.875" style="1" customWidth="1"/>
    <col min="11524" max="11524" width="9" style="1"/>
    <col min="11525" max="11525" width="17.75" style="1" customWidth="1"/>
    <col min="11526" max="11776" width="9" style="1"/>
    <col min="11777" max="11777" width="14" style="1" customWidth="1"/>
    <col min="11778" max="11778" width="2.875" style="1" customWidth="1"/>
    <col min="11779" max="11779" width="64.875" style="1" customWidth="1"/>
    <col min="11780" max="11780" width="9" style="1"/>
    <col min="11781" max="11781" width="17.75" style="1" customWidth="1"/>
    <col min="11782" max="12032" width="9" style="1"/>
    <col min="12033" max="12033" width="14" style="1" customWidth="1"/>
    <col min="12034" max="12034" width="2.875" style="1" customWidth="1"/>
    <col min="12035" max="12035" width="64.875" style="1" customWidth="1"/>
    <col min="12036" max="12036" width="9" style="1"/>
    <col min="12037" max="12037" width="17.75" style="1" customWidth="1"/>
    <col min="12038" max="12288" width="9" style="1"/>
    <col min="12289" max="12289" width="14" style="1" customWidth="1"/>
    <col min="12290" max="12290" width="2.875" style="1" customWidth="1"/>
    <col min="12291" max="12291" width="64.875" style="1" customWidth="1"/>
    <col min="12292" max="12292" width="9" style="1"/>
    <col min="12293" max="12293" width="17.75" style="1" customWidth="1"/>
    <col min="12294" max="12544" width="9" style="1"/>
    <col min="12545" max="12545" width="14" style="1" customWidth="1"/>
    <col min="12546" max="12546" width="2.875" style="1" customWidth="1"/>
    <col min="12547" max="12547" width="64.875" style="1" customWidth="1"/>
    <col min="12548" max="12548" width="9" style="1"/>
    <col min="12549" max="12549" width="17.75" style="1" customWidth="1"/>
    <col min="12550" max="12800" width="9" style="1"/>
    <col min="12801" max="12801" width="14" style="1" customWidth="1"/>
    <col min="12802" max="12802" width="2.875" style="1" customWidth="1"/>
    <col min="12803" max="12803" width="64.875" style="1" customWidth="1"/>
    <col min="12804" max="12804" width="9" style="1"/>
    <col min="12805" max="12805" width="17.75" style="1" customWidth="1"/>
    <col min="12806" max="13056" width="9" style="1"/>
    <col min="13057" max="13057" width="14" style="1" customWidth="1"/>
    <col min="13058" max="13058" width="2.875" style="1" customWidth="1"/>
    <col min="13059" max="13059" width="64.875" style="1" customWidth="1"/>
    <col min="13060" max="13060" width="9" style="1"/>
    <col min="13061" max="13061" width="17.75" style="1" customWidth="1"/>
    <col min="13062" max="13312" width="9" style="1"/>
    <col min="13313" max="13313" width="14" style="1" customWidth="1"/>
    <col min="13314" max="13314" width="2.875" style="1" customWidth="1"/>
    <col min="13315" max="13315" width="64.875" style="1" customWidth="1"/>
    <col min="13316" max="13316" width="9" style="1"/>
    <col min="13317" max="13317" width="17.75" style="1" customWidth="1"/>
    <col min="13318" max="13568" width="9" style="1"/>
    <col min="13569" max="13569" width="14" style="1" customWidth="1"/>
    <col min="13570" max="13570" width="2.875" style="1" customWidth="1"/>
    <col min="13571" max="13571" width="64.875" style="1" customWidth="1"/>
    <col min="13572" max="13572" width="9" style="1"/>
    <col min="13573" max="13573" width="17.75" style="1" customWidth="1"/>
    <col min="13574" max="13824" width="9" style="1"/>
    <col min="13825" max="13825" width="14" style="1" customWidth="1"/>
    <col min="13826" max="13826" width="2.875" style="1" customWidth="1"/>
    <col min="13827" max="13827" width="64.875" style="1" customWidth="1"/>
    <col min="13828" max="13828" width="9" style="1"/>
    <col min="13829" max="13829" width="17.75" style="1" customWidth="1"/>
    <col min="13830" max="14080" width="9" style="1"/>
    <col min="14081" max="14081" width="14" style="1" customWidth="1"/>
    <col min="14082" max="14082" width="2.875" style="1" customWidth="1"/>
    <col min="14083" max="14083" width="64.875" style="1" customWidth="1"/>
    <col min="14084" max="14084" width="9" style="1"/>
    <col min="14085" max="14085" width="17.75" style="1" customWidth="1"/>
    <col min="14086" max="14336" width="9" style="1"/>
    <col min="14337" max="14337" width="14" style="1" customWidth="1"/>
    <col min="14338" max="14338" width="2.875" style="1" customWidth="1"/>
    <col min="14339" max="14339" width="64.875" style="1" customWidth="1"/>
    <col min="14340" max="14340" width="9" style="1"/>
    <col min="14341" max="14341" width="17.75" style="1" customWidth="1"/>
    <col min="14342" max="14592" width="9" style="1"/>
    <col min="14593" max="14593" width="14" style="1" customWidth="1"/>
    <col min="14594" max="14594" width="2.875" style="1" customWidth="1"/>
    <col min="14595" max="14595" width="64.875" style="1" customWidth="1"/>
    <col min="14596" max="14596" width="9" style="1"/>
    <col min="14597" max="14597" width="17.75" style="1" customWidth="1"/>
    <col min="14598" max="14848" width="9" style="1"/>
    <col min="14849" max="14849" width="14" style="1" customWidth="1"/>
    <col min="14850" max="14850" width="2.875" style="1" customWidth="1"/>
    <col min="14851" max="14851" width="64.875" style="1" customWidth="1"/>
    <col min="14852" max="14852" width="9" style="1"/>
    <col min="14853" max="14853" width="17.75" style="1" customWidth="1"/>
    <col min="14854" max="15104" width="9" style="1"/>
    <col min="15105" max="15105" width="14" style="1" customWidth="1"/>
    <col min="15106" max="15106" width="2.875" style="1" customWidth="1"/>
    <col min="15107" max="15107" width="64.875" style="1" customWidth="1"/>
    <col min="15108" max="15108" width="9" style="1"/>
    <col min="15109" max="15109" width="17.75" style="1" customWidth="1"/>
    <col min="15110" max="15360" width="9" style="1"/>
    <col min="15361" max="15361" width="14" style="1" customWidth="1"/>
    <col min="15362" max="15362" width="2.875" style="1" customWidth="1"/>
    <col min="15363" max="15363" width="64.875" style="1" customWidth="1"/>
    <col min="15364" max="15364" width="9" style="1"/>
    <col min="15365" max="15365" width="17.75" style="1" customWidth="1"/>
    <col min="15366" max="15616" width="9" style="1"/>
    <col min="15617" max="15617" width="14" style="1" customWidth="1"/>
    <col min="15618" max="15618" width="2.875" style="1" customWidth="1"/>
    <col min="15619" max="15619" width="64.875" style="1" customWidth="1"/>
    <col min="15620" max="15620" width="9" style="1"/>
    <col min="15621" max="15621" width="17.75" style="1" customWidth="1"/>
    <col min="15622" max="15872" width="9" style="1"/>
    <col min="15873" max="15873" width="14" style="1" customWidth="1"/>
    <col min="15874" max="15874" width="2.875" style="1" customWidth="1"/>
    <col min="15875" max="15875" width="64.875" style="1" customWidth="1"/>
    <col min="15876" max="15876" width="9" style="1"/>
    <col min="15877" max="15877" width="17.75" style="1" customWidth="1"/>
    <col min="15878" max="16128" width="9" style="1"/>
    <col min="16129" max="16129" width="14" style="1" customWidth="1"/>
    <col min="16130" max="16130" width="2.875" style="1" customWidth="1"/>
    <col min="16131" max="16131" width="64.875" style="1" customWidth="1"/>
    <col min="16132" max="16132" width="9" style="1"/>
    <col min="16133" max="16133" width="17.75" style="1" customWidth="1"/>
    <col min="16134" max="16384" width="9" style="1"/>
  </cols>
  <sheetData>
    <row r="1" spans="1:4" s="30" customFormat="1" ht="15" customHeight="1">
      <c r="A1" s="662" t="s">
        <v>410</v>
      </c>
      <c r="B1" s="662"/>
      <c r="C1" s="662"/>
      <c r="D1" s="662"/>
    </row>
    <row r="2" spans="1:4" s="30" customFormat="1" ht="15" customHeight="1">
      <c r="A2" s="663" t="s">
        <v>411</v>
      </c>
      <c r="B2" s="663"/>
      <c r="C2" s="663"/>
      <c r="D2" s="663"/>
    </row>
    <row r="3" spans="1:4" s="30" customFormat="1" ht="21" customHeight="1">
      <c r="A3" s="664" t="s">
        <v>408</v>
      </c>
      <c r="B3" s="664"/>
      <c r="C3" s="664"/>
      <c r="D3" s="664"/>
    </row>
    <row r="4" spans="1:4" s="30" customFormat="1" ht="20.100000000000001" customHeight="1">
      <c r="A4" s="664" t="s">
        <v>409</v>
      </c>
      <c r="B4" s="664"/>
      <c r="C4" s="664"/>
      <c r="D4" s="664"/>
    </row>
    <row r="5" spans="1:4" s="30" customFormat="1" ht="18" customHeight="1">
      <c r="A5" s="662" t="s">
        <v>403</v>
      </c>
      <c r="B5" s="662"/>
      <c r="C5" s="662"/>
      <c r="D5" s="662"/>
    </row>
    <row r="6" spans="1:4" s="30" customFormat="1" ht="18" customHeight="1">
      <c r="A6" s="665" t="s">
        <v>404</v>
      </c>
      <c r="B6" s="665"/>
      <c r="C6" s="665"/>
      <c r="D6" s="665"/>
    </row>
    <row r="7" spans="1:4" s="30" customFormat="1" ht="18" customHeight="1">
      <c r="A7" s="665" t="s">
        <v>405</v>
      </c>
      <c r="B7" s="665"/>
      <c r="C7" s="665"/>
      <c r="D7" s="665"/>
    </row>
    <row r="8" spans="1:4" s="30" customFormat="1" ht="15" customHeight="1">
      <c r="A8" s="662" t="s">
        <v>406</v>
      </c>
      <c r="B8" s="662"/>
      <c r="C8" s="662"/>
      <c r="D8" s="662"/>
    </row>
    <row r="9" spans="1:4" ht="24.95" customHeight="1">
      <c r="A9" s="660" t="s">
        <v>21</v>
      </c>
      <c r="B9" s="660"/>
      <c r="C9" s="660"/>
    </row>
    <row r="10" spans="1:4" ht="14.25">
      <c r="A10" s="660" t="s">
        <v>22</v>
      </c>
      <c r="B10" s="660"/>
      <c r="C10" s="660"/>
    </row>
    <row r="11" spans="1:4" ht="24" customHeight="1">
      <c r="A11" s="18" t="s">
        <v>23</v>
      </c>
      <c r="B11" s="18" t="s">
        <v>288</v>
      </c>
    </row>
    <row r="12" spans="1:4" ht="24" customHeight="1">
      <c r="A12" s="18" t="s">
        <v>24</v>
      </c>
      <c r="B12" s="1" t="s">
        <v>25</v>
      </c>
    </row>
    <row r="13" spans="1:4" ht="24" customHeight="1">
      <c r="A13" s="18" t="s">
        <v>26</v>
      </c>
      <c r="B13" s="1" t="s">
        <v>200</v>
      </c>
    </row>
    <row r="14" spans="1:4" ht="24" customHeight="1">
      <c r="A14" s="1"/>
      <c r="B14" s="18" t="s">
        <v>201</v>
      </c>
    </row>
    <row r="15" spans="1:4" ht="24" customHeight="1">
      <c r="A15" s="18" t="s">
        <v>27</v>
      </c>
      <c r="B15" s="1" t="s">
        <v>28</v>
      </c>
    </row>
    <row r="16" spans="1:4" ht="21.95" customHeight="1">
      <c r="A16" s="1"/>
      <c r="B16" s="18" t="s">
        <v>29</v>
      </c>
    </row>
    <row r="17" spans="1:11" ht="21.95" customHeight="1">
      <c r="A17" s="1"/>
      <c r="B17" s="19" t="s">
        <v>289</v>
      </c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21.95" customHeight="1">
      <c r="A18" s="18" t="s">
        <v>30</v>
      </c>
      <c r="B18" s="18" t="s">
        <v>31</v>
      </c>
      <c r="C18" s="12"/>
    </row>
    <row r="19" spans="1:11" ht="21.95" customHeight="1">
      <c r="B19" s="19" t="s">
        <v>32</v>
      </c>
      <c r="C19" s="19"/>
      <c r="D19" s="20"/>
      <c r="E19" s="20"/>
      <c r="F19" s="20"/>
      <c r="G19" s="20"/>
      <c r="H19" s="20"/>
      <c r="I19" s="20"/>
      <c r="J19" s="20"/>
      <c r="K19" s="20"/>
    </row>
    <row r="20" spans="1:11" ht="21.95" customHeight="1">
      <c r="B20" s="19" t="s">
        <v>33</v>
      </c>
      <c r="C20" s="19"/>
      <c r="D20" s="20"/>
      <c r="E20" s="20"/>
      <c r="F20" s="20"/>
      <c r="G20" s="20"/>
      <c r="H20" s="20"/>
      <c r="I20" s="20"/>
      <c r="J20" s="20"/>
      <c r="K20" s="20"/>
    </row>
    <row r="21" spans="1:11" ht="21.95" customHeight="1">
      <c r="B21" s="19" t="s">
        <v>34</v>
      </c>
      <c r="C21" s="19"/>
      <c r="D21" s="20"/>
      <c r="E21" s="20"/>
      <c r="F21" s="20"/>
      <c r="G21" s="20"/>
      <c r="H21" s="20"/>
      <c r="I21" s="20"/>
      <c r="J21" s="20"/>
      <c r="K21" s="20"/>
    </row>
    <row r="22" spans="1:11" ht="21.95" customHeight="1">
      <c r="A22" s="21" t="s">
        <v>35</v>
      </c>
      <c r="B22" s="22" t="s">
        <v>12</v>
      </c>
      <c r="C22" s="22" t="s">
        <v>412</v>
      </c>
    </row>
    <row r="23" spans="1:11" ht="21.95" customHeight="1">
      <c r="A23" s="21"/>
      <c r="B23" s="22"/>
      <c r="C23" s="22" t="s">
        <v>36</v>
      </c>
    </row>
    <row r="24" spans="1:11" ht="21.95" customHeight="1">
      <c r="A24" s="21"/>
      <c r="B24" s="22" t="s">
        <v>37</v>
      </c>
      <c r="C24" s="22" t="s">
        <v>38</v>
      </c>
    </row>
    <row r="25" spans="1:11" ht="21.95" customHeight="1">
      <c r="A25" s="1"/>
      <c r="C25" s="23" t="s">
        <v>39</v>
      </c>
    </row>
    <row r="26" spans="1:11" ht="24.95" customHeight="1">
      <c r="A26" s="24" t="s">
        <v>40</v>
      </c>
      <c r="B26" s="1" t="s">
        <v>413</v>
      </c>
    </row>
    <row r="27" spans="1:11" ht="24.95" customHeight="1">
      <c r="A27" s="25" t="s">
        <v>41</v>
      </c>
      <c r="B27" s="661" t="s">
        <v>42</v>
      </c>
      <c r="C27" s="661"/>
    </row>
    <row r="28" spans="1:11" ht="24.95" customHeight="1">
      <c r="A28" s="26" t="s">
        <v>43</v>
      </c>
      <c r="B28" s="27" t="s">
        <v>136</v>
      </c>
    </row>
    <row r="29" spans="1:11" ht="24.95" customHeight="1">
      <c r="A29" s="26"/>
      <c r="B29" s="27" t="s">
        <v>44</v>
      </c>
    </row>
    <row r="30" spans="1:11" ht="26.1" customHeight="1">
      <c r="A30" s="26" t="s">
        <v>45</v>
      </c>
      <c r="B30" s="26" t="s">
        <v>46</v>
      </c>
    </row>
    <row r="31" spans="1:11" ht="20.100000000000001" customHeight="1">
      <c r="A31" s="1"/>
      <c r="B31" s="26" t="s">
        <v>47</v>
      </c>
    </row>
    <row r="32" spans="1:11" ht="20.100000000000001" customHeight="1">
      <c r="A32" s="1"/>
      <c r="B32" s="26" t="s">
        <v>48</v>
      </c>
    </row>
    <row r="33" spans="1:3" ht="20.100000000000001" customHeight="1">
      <c r="A33" s="1"/>
      <c r="B33" s="26" t="s">
        <v>49</v>
      </c>
    </row>
    <row r="34" spans="1:3" ht="20.100000000000001" customHeight="1">
      <c r="A34" s="1"/>
      <c r="B34" s="26" t="s">
        <v>50</v>
      </c>
    </row>
    <row r="35" spans="1:3" ht="20.100000000000001" customHeight="1">
      <c r="A35" s="1"/>
      <c r="B35" s="26" t="s">
        <v>51</v>
      </c>
    </row>
    <row r="36" spans="1:3" ht="24.95" customHeight="1">
      <c r="A36" s="1"/>
      <c r="B36" s="26"/>
    </row>
    <row r="37" spans="1:3" ht="30" customHeight="1">
      <c r="A37" s="28"/>
      <c r="B37" s="29"/>
      <c r="C37" s="28"/>
    </row>
    <row r="38" spans="1:3" ht="30" customHeight="1">
      <c r="A38" s="28"/>
      <c r="B38" s="29"/>
      <c r="C38" s="28"/>
    </row>
    <row r="39" spans="1:3" ht="20.100000000000001" customHeight="1">
      <c r="A39" s="28"/>
      <c r="B39" s="28"/>
      <c r="C39" s="28"/>
    </row>
    <row r="40" spans="1:3" ht="21" customHeight="1">
      <c r="A40" s="1"/>
    </row>
  </sheetData>
  <mergeCells count="11">
    <mergeCell ref="A9:C9"/>
    <mergeCell ref="A10:C10"/>
    <mergeCell ref="B27:C27"/>
    <mergeCell ref="A1:D1"/>
    <mergeCell ref="A2:D2"/>
    <mergeCell ref="A3:D3"/>
    <mergeCell ref="A4:D4"/>
    <mergeCell ref="A5:D5"/>
    <mergeCell ref="A6:D6"/>
    <mergeCell ref="A7:D7"/>
    <mergeCell ref="A8:D8"/>
  </mergeCells>
  <phoneticPr fontId="2"/>
  <pageMargins left="0.7" right="0.7" top="0.75" bottom="0.75" header="0.3" footer="0.3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1"/>
  <sheetViews>
    <sheetView topLeftCell="D1" zoomScaleNormal="100" workbookViewId="0">
      <selection activeCell="O4" sqref="O4"/>
    </sheetView>
  </sheetViews>
  <sheetFormatPr defaultRowHeight="18.75"/>
  <cols>
    <col min="1" max="1" width="7" style="45" hidden="1" customWidth="1"/>
    <col min="2" max="2" width="10.5" style="45" hidden="1" customWidth="1"/>
    <col min="3" max="3" width="8.75" style="45" hidden="1" customWidth="1"/>
    <col min="4" max="4" width="9" style="44" customWidth="1"/>
    <col min="5" max="5" width="5.625" style="45" customWidth="1"/>
    <col min="6" max="6" width="16.625" style="45" customWidth="1"/>
    <col min="7" max="8" width="5.75" style="224" hidden="1" customWidth="1"/>
    <col min="9" max="9" width="6.875" style="55" hidden="1" customWidth="1"/>
    <col min="10" max="10" width="6.875" style="45" customWidth="1"/>
    <col min="11" max="11" width="4.5" style="45" hidden="1" customWidth="1"/>
    <col min="12" max="14" width="2.875" style="45" customWidth="1"/>
    <col min="15" max="16" width="8.75" style="225" customWidth="1"/>
    <col min="17" max="19" width="9" style="55" customWidth="1"/>
    <col min="20" max="22" width="9" style="45" customWidth="1"/>
    <col min="23" max="16384" width="9" style="45"/>
  </cols>
  <sheetData>
    <row r="1" spans="1:22" s="220" customFormat="1" ht="21.75" customHeight="1">
      <c r="D1" s="666" t="s">
        <v>419</v>
      </c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</row>
    <row r="2" spans="1:22" s="220" customFormat="1" ht="10.5" customHeight="1">
      <c r="D2" s="221"/>
      <c r="E2" s="222"/>
      <c r="F2" s="222"/>
      <c r="G2" s="222"/>
      <c r="H2" s="222"/>
      <c r="I2" s="222"/>
      <c r="J2" s="222"/>
      <c r="K2" s="223"/>
      <c r="L2" s="223"/>
    </row>
    <row r="3" spans="1:22" s="220" customFormat="1" ht="17.25" customHeight="1">
      <c r="D3" s="676" t="s">
        <v>420</v>
      </c>
      <c r="E3" s="677"/>
      <c r="F3" s="677"/>
      <c r="H3" s="43"/>
      <c r="I3" s="223"/>
      <c r="J3" s="223"/>
      <c r="K3" s="223"/>
      <c r="L3" s="223"/>
    </row>
    <row r="4" spans="1:22" s="220" customFormat="1" ht="15" customHeight="1">
      <c r="D4" s="42" t="s">
        <v>60</v>
      </c>
      <c r="E4" s="43"/>
      <c r="H4" s="43"/>
      <c r="I4" s="223"/>
      <c r="J4" s="223"/>
      <c r="K4" s="223"/>
      <c r="L4" s="223"/>
    </row>
    <row r="5" spans="1:22" s="220" customFormat="1" ht="15" customHeight="1">
      <c r="A5" s="223"/>
      <c r="D5" s="42" t="s">
        <v>168</v>
      </c>
      <c r="E5" s="43"/>
      <c r="H5" s="43"/>
      <c r="I5" s="223"/>
      <c r="J5" s="223"/>
      <c r="K5" s="223"/>
      <c r="L5" s="223"/>
    </row>
    <row r="6" spans="1:22" ht="9.75" customHeight="1" thickBot="1"/>
    <row r="7" spans="1:22" ht="15" customHeight="1" thickBot="1">
      <c r="D7" s="667" t="s">
        <v>61</v>
      </c>
      <c r="E7" s="668"/>
      <c r="F7" s="668"/>
      <c r="G7" s="668"/>
      <c r="H7" s="668"/>
      <c r="I7" s="668"/>
      <c r="J7" s="668"/>
      <c r="K7" s="668"/>
      <c r="L7" s="668"/>
      <c r="M7" s="668"/>
      <c r="N7" s="668"/>
      <c r="O7" s="668"/>
      <c r="P7" s="668"/>
      <c r="Q7" s="668"/>
      <c r="R7" s="669"/>
    </row>
    <row r="8" spans="1:22" ht="15" customHeight="1" thickBot="1">
      <c r="D8" s="46" t="s">
        <v>72</v>
      </c>
      <c r="E8" s="670" t="s">
        <v>62</v>
      </c>
      <c r="F8" s="671"/>
      <c r="G8" s="226" t="s">
        <v>290</v>
      </c>
      <c r="H8" s="227" t="s">
        <v>291</v>
      </c>
      <c r="I8" s="228" t="s">
        <v>292</v>
      </c>
      <c r="J8" s="229" t="s">
        <v>293</v>
      </c>
      <c r="K8" s="124" t="s">
        <v>103</v>
      </c>
      <c r="L8" s="208"/>
      <c r="M8" s="47" t="s">
        <v>74</v>
      </c>
      <c r="N8" s="209"/>
      <c r="O8" s="230" t="s">
        <v>294</v>
      </c>
      <c r="P8" s="231" t="s">
        <v>295</v>
      </c>
      <c r="Q8" s="232" t="s">
        <v>296</v>
      </c>
      <c r="R8" s="233" t="s">
        <v>297</v>
      </c>
      <c r="T8" s="54"/>
      <c r="U8" s="234"/>
      <c r="V8" s="235"/>
    </row>
    <row r="9" spans="1:22" ht="16.5" customHeight="1">
      <c r="A9" s="55">
        <v>4.1666666666666664E-2</v>
      </c>
      <c r="B9" s="55">
        <v>1.0416666666666666E-2</v>
      </c>
      <c r="C9" s="55">
        <v>6.9444444444444441E-3</v>
      </c>
      <c r="D9" s="50">
        <v>0.39583333333333331</v>
      </c>
      <c r="E9" s="236" t="s">
        <v>169</v>
      </c>
      <c r="F9" s="237" t="s">
        <v>64</v>
      </c>
      <c r="G9" s="238">
        <v>4.8611111111111112E-3</v>
      </c>
      <c r="H9" s="238">
        <f t="shared" ref="H9:H29" si="0">G9*K9</f>
        <v>9.7222222222222224E-3</v>
      </c>
      <c r="I9" s="239">
        <v>1.0416666666666666E-2</v>
      </c>
      <c r="J9" s="672">
        <f>[1]参加人数一覧!$J$15</f>
        <v>4</v>
      </c>
      <c r="K9" s="240">
        <v>2</v>
      </c>
      <c r="L9" s="236">
        <v>1</v>
      </c>
      <c r="M9" s="241" t="s">
        <v>298</v>
      </c>
      <c r="N9" s="237">
        <f t="shared" ref="N9:N15" si="1">L9+K9-1</f>
        <v>2</v>
      </c>
      <c r="O9" s="674">
        <f>[1]参加人数一覧!$G$15</f>
        <v>99</v>
      </c>
      <c r="P9" s="242">
        <f>D9-$A$9</f>
        <v>0.35416666666666663</v>
      </c>
      <c r="Q9" s="243">
        <f>D9-$B$9</f>
        <v>0.38541666666666663</v>
      </c>
      <c r="R9" s="244">
        <f>D9-$C$9</f>
        <v>0.3888888888888889</v>
      </c>
    </row>
    <row r="10" spans="1:22" ht="16.5" customHeight="1">
      <c r="A10" s="55"/>
      <c r="B10" s="55"/>
      <c r="C10" s="55"/>
      <c r="D10" s="51">
        <f t="shared" ref="D10:D29" si="2">D9+I9</f>
        <v>0.40625</v>
      </c>
      <c r="E10" s="245" t="s">
        <v>169</v>
      </c>
      <c r="F10" s="246" t="s">
        <v>64</v>
      </c>
      <c r="G10" s="247">
        <v>4.8611111111111112E-3</v>
      </c>
      <c r="H10" s="247">
        <f>G10*K10</f>
        <v>9.7222222222222224E-3</v>
      </c>
      <c r="I10" s="248">
        <v>1.0416666666666666E-2</v>
      </c>
      <c r="J10" s="673"/>
      <c r="K10" s="249">
        <v>2</v>
      </c>
      <c r="L10" s="245">
        <v>3</v>
      </c>
      <c r="M10" s="250" t="s">
        <v>143</v>
      </c>
      <c r="N10" s="246">
        <f t="shared" si="1"/>
        <v>4</v>
      </c>
      <c r="O10" s="675"/>
      <c r="P10" s="251">
        <f t="shared" ref="P10:P29" si="3">D10-$A$9</f>
        <v>0.36458333333333331</v>
      </c>
      <c r="Q10" s="252">
        <f t="shared" ref="Q10:Q29" si="4">D10-$B$9</f>
        <v>0.39583333333333331</v>
      </c>
      <c r="R10" s="253">
        <f t="shared" ref="R10:R29" si="5">D10-$C$9</f>
        <v>0.39930555555555558</v>
      </c>
    </row>
    <row r="11" spans="1:22" ht="16.5" customHeight="1">
      <c r="A11" s="55"/>
      <c r="B11" s="55"/>
      <c r="C11" s="55"/>
      <c r="D11" s="52">
        <f t="shared" si="2"/>
        <v>0.41666666666666669</v>
      </c>
      <c r="E11" s="254" t="s">
        <v>170</v>
      </c>
      <c r="F11" s="255" t="s">
        <v>67</v>
      </c>
      <c r="G11" s="256">
        <v>4.1666666666666666E-3</v>
      </c>
      <c r="H11" s="256">
        <f t="shared" si="0"/>
        <v>1.2500000000000001E-2</v>
      </c>
      <c r="I11" s="257">
        <v>1.3888888888888888E-2</v>
      </c>
      <c r="J11" s="678">
        <f>[1]参加人数一覧!$E$15</f>
        <v>9</v>
      </c>
      <c r="K11" s="258">
        <v>3</v>
      </c>
      <c r="L11" s="254">
        <v>1</v>
      </c>
      <c r="M11" s="259" t="s">
        <v>143</v>
      </c>
      <c r="N11" s="255">
        <f t="shared" si="1"/>
        <v>3</v>
      </c>
      <c r="O11" s="680">
        <f>[1]参加人数一覧!$B$15</f>
        <v>232</v>
      </c>
      <c r="P11" s="242">
        <f t="shared" si="3"/>
        <v>0.375</v>
      </c>
      <c r="Q11" s="243">
        <f t="shared" si="4"/>
        <v>0.40625</v>
      </c>
      <c r="R11" s="244">
        <f t="shared" si="5"/>
        <v>0.40972222222222227</v>
      </c>
    </row>
    <row r="12" spans="1:22" ht="16.5" customHeight="1">
      <c r="A12" s="55"/>
      <c r="B12" s="55"/>
      <c r="C12" s="55"/>
      <c r="D12" s="52">
        <f t="shared" si="2"/>
        <v>0.43055555555555558</v>
      </c>
      <c r="E12" s="260" t="s">
        <v>170</v>
      </c>
      <c r="F12" s="261" t="s">
        <v>67</v>
      </c>
      <c r="G12" s="262">
        <v>4.1666666666666666E-3</v>
      </c>
      <c r="H12" s="262">
        <f t="shared" si="0"/>
        <v>1.2500000000000001E-2</v>
      </c>
      <c r="I12" s="263">
        <v>1.3888888888888888E-2</v>
      </c>
      <c r="J12" s="679"/>
      <c r="K12" s="264">
        <v>3</v>
      </c>
      <c r="L12" s="265">
        <f>N11+1</f>
        <v>4</v>
      </c>
      <c r="M12" s="266" t="s">
        <v>299</v>
      </c>
      <c r="N12" s="267">
        <f t="shared" si="1"/>
        <v>6</v>
      </c>
      <c r="O12" s="681"/>
      <c r="P12" s="268">
        <f t="shared" si="3"/>
        <v>0.3888888888888889</v>
      </c>
      <c r="Q12" s="269">
        <f t="shared" si="4"/>
        <v>0.4201388888888889</v>
      </c>
      <c r="R12" s="270">
        <f t="shared" si="5"/>
        <v>0.42361111111111116</v>
      </c>
    </row>
    <row r="13" spans="1:22" ht="16.5" customHeight="1">
      <c r="A13" s="55"/>
      <c r="B13" s="55"/>
      <c r="C13" s="55"/>
      <c r="D13" s="51">
        <f t="shared" si="2"/>
        <v>0.44444444444444448</v>
      </c>
      <c r="E13" s="265" t="s">
        <v>170</v>
      </c>
      <c r="F13" s="267" t="s">
        <v>64</v>
      </c>
      <c r="G13" s="271">
        <v>4.1666666666666666E-3</v>
      </c>
      <c r="H13" s="271">
        <f t="shared" si="0"/>
        <v>1.2500000000000001E-2</v>
      </c>
      <c r="I13" s="272">
        <v>1.7361111111111112E-2</v>
      </c>
      <c r="J13" s="673"/>
      <c r="K13" s="273">
        <v>3</v>
      </c>
      <c r="L13" s="265">
        <f>N12+1</f>
        <v>7</v>
      </c>
      <c r="M13" s="266" t="s">
        <v>143</v>
      </c>
      <c r="N13" s="267">
        <f t="shared" si="1"/>
        <v>9</v>
      </c>
      <c r="O13" s="682"/>
      <c r="P13" s="251">
        <f t="shared" si="3"/>
        <v>0.40277777777777779</v>
      </c>
      <c r="Q13" s="252">
        <f t="shared" si="4"/>
        <v>0.43402777777777779</v>
      </c>
      <c r="R13" s="253">
        <f t="shared" si="5"/>
        <v>0.43750000000000006</v>
      </c>
    </row>
    <row r="14" spans="1:22" ht="16.5" customHeight="1">
      <c r="D14" s="50">
        <f t="shared" si="2"/>
        <v>0.46180555555555558</v>
      </c>
      <c r="E14" s="274" t="s">
        <v>169</v>
      </c>
      <c r="F14" s="275" t="s">
        <v>68</v>
      </c>
      <c r="G14" s="276">
        <v>2.4305555555555556E-3</v>
      </c>
      <c r="H14" s="276">
        <f t="shared" si="0"/>
        <v>7.2916666666666668E-3</v>
      </c>
      <c r="I14" s="277">
        <v>1.0416666666666666E-2</v>
      </c>
      <c r="J14" s="678">
        <f>[1]参加人数一覧!$J$25</f>
        <v>5</v>
      </c>
      <c r="K14" s="278">
        <v>3</v>
      </c>
      <c r="L14" s="254">
        <v>1</v>
      </c>
      <c r="M14" s="259" t="s">
        <v>300</v>
      </c>
      <c r="N14" s="255">
        <f t="shared" si="1"/>
        <v>3</v>
      </c>
      <c r="O14" s="683">
        <f>[1]参加人数一覧!$G$25</f>
        <v>36</v>
      </c>
      <c r="P14" s="242">
        <f t="shared" si="3"/>
        <v>0.4201388888888889</v>
      </c>
      <c r="Q14" s="243">
        <f t="shared" si="4"/>
        <v>0.4513888888888889</v>
      </c>
      <c r="R14" s="244">
        <f t="shared" si="5"/>
        <v>0.45486111111111116</v>
      </c>
    </row>
    <row r="15" spans="1:22" ht="16.5" customHeight="1">
      <c r="D15" s="51">
        <f t="shared" si="2"/>
        <v>0.47222222222222227</v>
      </c>
      <c r="E15" s="279" t="s">
        <v>169</v>
      </c>
      <c r="F15" s="280" t="s">
        <v>68</v>
      </c>
      <c r="G15" s="281">
        <v>2.4305555555555556E-3</v>
      </c>
      <c r="H15" s="281">
        <f t="shared" si="0"/>
        <v>4.8611111111111112E-3</v>
      </c>
      <c r="I15" s="282">
        <v>6.9444444444444441E-3</v>
      </c>
      <c r="J15" s="673"/>
      <c r="K15" s="283">
        <v>2</v>
      </c>
      <c r="L15" s="245">
        <f>N14+1</f>
        <v>4</v>
      </c>
      <c r="M15" s="250" t="s">
        <v>301</v>
      </c>
      <c r="N15" s="246">
        <f t="shared" si="1"/>
        <v>5</v>
      </c>
      <c r="O15" s="684"/>
      <c r="P15" s="251">
        <f t="shared" si="3"/>
        <v>0.43055555555555558</v>
      </c>
      <c r="Q15" s="252">
        <f t="shared" si="4"/>
        <v>0.46180555555555558</v>
      </c>
      <c r="R15" s="253">
        <f t="shared" si="5"/>
        <v>0.46527777777777785</v>
      </c>
    </row>
    <row r="16" spans="1:22" ht="16.5" customHeight="1">
      <c r="D16" s="50">
        <f t="shared" si="2"/>
        <v>0.47916666666666669</v>
      </c>
      <c r="E16" s="254" t="s">
        <v>170</v>
      </c>
      <c r="F16" s="255" t="s">
        <v>68</v>
      </c>
      <c r="G16" s="256">
        <v>2.4305555555555556E-3</v>
      </c>
      <c r="H16" s="256">
        <f t="shared" si="0"/>
        <v>9.7222222222222224E-3</v>
      </c>
      <c r="I16" s="257">
        <v>1.0416666666666666E-2</v>
      </c>
      <c r="J16" s="678">
        <f>[1]参加人数一覧!$E$25</f>
        <v>7</v>
      </c>
      <c r="K16" s="258">
        <v>4</v>
      </c>
      <c r="L16" s="254">
        <v>1</v>
      </c>
      <c r="M16" s="259" t="s">
        <v>143</v>
      </c>
      <c r="N16" s="255">
        <v>4</v>
      </c>
      <c r="O16" s="683">
        <f>[1]参加人数一覧!$B$25</f>
        <v>56</v>
      </c>
      <c r="P16" s="242">
        <f t="shared" si="3"/>
        <v>0.4375</v>
      </c>
      <c r="Q16" s="243">
        <f t="shared" si="4"/>
        <v>0.46875</v>
      </c>
      <c r="R16" s="244">
        <f t="shared" si="5"/>
        <v>0.47222222222222227</v>
      </c>
    </row>
    <row r="17" spans="4:18" ht="16.5" customHeight="1">
      <c r="D17" s="51">
        <f t="shared" si="2"/>
        <v>0.48958333333333337</v>
      </c>
      <c r="E17" s="260" t="s">
        <v>170</v>
      </c>
      <c r="F17" s="261" t="s">
        <v>68</v>
      </c>
      <c r="G17" s="262">
        <v>2.4305555555555556E-3</v>
      </c>
      <c r="H17" s="262">
        <f t="shared" si="0"/>
        <v>7.2916666666666668E-3</v>
      </c>
      <c r="I17" s="263">
        <v>1.3888888888888888E-2</v>
      </c>
      <c r="J17" s="673"/>
      <c r="K17" s="264">
        <v>3</v>
      </c>
      <c r="L17" s="265">
        <f>N16+1</f>
        <v>5</v>
      </c>
      <c r="M17" s="266" t="s">
        <v>300</v>
      </c>
      <c r="N17" s="267">
        <f t="shared" ref="N17:N27" si="6">L17+K17-1</f>
        <v>7</v>
      </c>
      <c r="O17" s="685"/>
      <c r="P17" s="251">
        <f t="shared" si="3"/>
        <v>0.44791666666666669</v>
      </c>
      <c r="Q17" s="252">
        <f t="shared" si="4"/>
        <v>0.47916666666666669</v>
      </c>
      <c r="R17" s="253">
        <f t="shared" si="5"/>
        <v>0.48263888888888895</v>
      </c>
    </row>
    <row r="18" spans="4:18" ht="16.5" customHeight="1">
      <c r="D18" s="50">
        <f t="shared" si="2"/>
        <v>0.50347222222222221</v>
      </c>
      <c r="E18" s="254" t="s">
        <v>169</v>
      </c>
      <c r="F18" s="255" t="s">
        <v>69</v>
      </c>
      <c r="G18" s="256">
        <v>1.3888888888888889E-3</v>
      </c>
      <c r="H18" s="256">
        <f t="shared" si="0"/>
        <v>1.1111111111111112E-2</v>
      </c>
      <c r="I18" s="257">
        <v>1.3888888888888888E-2</v>
      </c>
      <c r="J18" s="678">
        <f>[1]参加人数一覧!$J$7</f>
        <v>22</v>
      </c>
      <c r="K18" s="258">
        <v>8</v>
      </c>
      <c r="L18" s="254">
        <v>1</v>
      </c>
      <c r="M18" s="259" t="s">
        <v>301</v>
      </c>
      <c r="N18" s="255">
        <f t="shared" si="6"/>
        <v>8</v>
      </c>
      <c r="O18" s="680">
        <f>[1]参加人数一覧!$G$7</f>
        <v>193</v>
      </c>
      <c r="P18" s="242">
        <f t="shared" si="3"/>
        <v>0.46180555555555552</v>
      </c>
      <c r="Q18" s="243">
        <f t="shared" si="4"/>
        <v>0.49305555555555552</v>
      </c>
      <c r="R18" s="244">
        <f t="shared" si="5"/>
        <v>0.49652777777777779</v>
      </c>
    </row>
    <row r="19" spans="4:18" ht="16.5" customHeight="1">
      <c r="D19" s="52">
        <f t="shared" si="2"/>
        <v>0.51736111111111105</v>
      </c>
      <c r="E19" s="260" t="s">
        <v>169</v>
      </c>
      <c r="F19" s="267" t="s">
        <v>69</v>
      </c>
      <c r="G19" s="271">
        <v>1.3888888888888889E-3</v>
      </c>
      <c r="H19" s="271">
        <f t="shared" si="0"/>
        <v>9.7222222222222224E-3</v>
      </c>
      <c r="I19" s="272">
        <v>1.0416666666666666E-2</v>
      </c>
      <c r="J19" s="679"/>
      <c r="K19" s="284">
        <v>7</v>
      </c>
      <c r="L19" s="265">
        <f>N18+1</f>
        <v>9</v>
      </c>
      <c r="M19" s="266" t="s">
        <v>300</v>
      </c>
      <c r="N19" s="267">
        <f t="shared" si="6"/>
        <v>15</v>
      </c>
      <c r="O19" s="681"/>
      <c r="P19" s="268">
        <f t="shared" si="3"/>
        <v>0.47569444444444436</v>
      </c>
      <c r="Q19" s="269">
        <f t="shared" si="4"/>
        <v>0.50694444444444442</v>
      </c>
      <c r="R19" s="270">
        <f t="shared" si="5"/>
        <v>0.51041666666666663</v>
      </c>
    </row>
    <row r="20" spans="4:18" ht="16.5" customHeight="1">
      <c r="D20" s="51">
        <f t="shared" si="2"/>
        <v>0.52777777777777768</v>
      </c>
      <c r="E20" s="260" t="s">
        <v>169</v>
      </c>
      <c r="F20" s="246" t="s">
        <v>69</v>
      </c>
      <c r="G20" s="247">
        <v>1.3888888888888889E-3</v>
      </c>
      <c r="H20" s="271">
        <f t="shared" si="0"/>
        <v>9.7222222222222224E-3</v>
      </c>
      <c r="I20" s="248">
        <v>1.3888888888888888E-2</v>
      </c>
      <c r="J20" s="673"/>
      <c r="K20" s="249">
        <v>7</v>
      </c>
      <c r="L20" s="245">
        <f>N19+1</f>
        <v>16</v>
      </c>
      <c r="M20" s="250" t="s">
        <v>301</v>
      </c>
      <c r="N20" s="246">
        <f t="shared" si="6"/>
        <v>22</v>
      </c>
      <c r="O20" s="682"/>
      <c r="P20" s="251">
        <f t="shared" si="3"/>
        <v>0.48611111111111099</v>
      </c>
      <c r="Q20" s="252">
        <f t="shared" si="4"/>
        <v>0.51736111111111105</v>
      </c>
      <c r="R20" s="253">
        <f t="shared" si="5"/>
        <v>0.52083333333333326</v>
      </c>
    </row>
    <row r="21" spans="4:18" ht="16.5" customHeight="1">
      <c r="D21" s="50">
        <f t="shared" si="2"/>
        <v>0.54166666666666652</v>
      </c>
      <c r="E21" s="274" t="s">
        <v>170</v>
      </c>
      <c r="F21" s="275" t="s">
        <v>69</v>
      </c>
      <c r="G21" s="276">
        <v>1.3888888888888889E-3</v>
      </c>
      <c r="H21" s="276">
        <f t="shared" si="0"/>
        <v>1.2500000000000001E-2</v>
      </c>
      <c r="I21" s="277">
        <v>1.3888888888888888E-2</v>
      </c>
      <c r="J21" s="678">
        <f>[1]参加人数一覧!$E$7</f>
        <v>52</v>
      </c>
      <c r="K21" s="278">
        <v>9</v>
      </c>
      <c r="L21" s="254">
        <v>1</v>
      </c>
      <c r="M21" s="259" t="s">
        <v>301</v>
      </c>
      <c r="N21" s="255">
        <f t="shared" si="6"/>
        <v>9</v>
      </c>
      <c r="O21" s="686">
        <f>[1]参加人数一覧!$B$7</f>
        <v>463</v>
      </c>
      <c r="P21" s="242">
        <f t="shared" si="3"/>
        <v>0.49999999999999983</v>
      </c>
      <c r="Q21" s="243">
        <f t="shared" si="4"/>
        <v>0.53124999999999989</v>
      </c>
      <c r="R21" s="244">
        <f t="shared" si="5"/>
        <v>0.5347222222222221</v>
      </c>
    </row>
    <row r="22" spans="4:18" ht="16.5" customHeight="1">
      <c r="D22" s="52">
        <f t="shared" si="2"/>
        <v>0.55555555555555536</v>
      </c>
      <c r="E22" s="265" t="s">
        <v>170</v>
      </c>
      <c r="F22" s="267" t="s">
        <v>69</v>
      </c>
      <c r="G22" s="271">
        <v>1.3888888888888889E-3</v>
      </c>
      <c r="H22" s="271">
        <f t="shared" si="0"/>
        <v>1.2500000000000001E-2</v>
      </c>
      <c r="I22" s="272">
        <v>1.3888888888888888E-2</v>
      </c>
      <c r="J22" s="679"/>
      <c r="K22" s="284">
        <v>9</v>
      </c>
      <c r="L22" s="265">
        <f>N21+1</f>
        <v>10</v>
      </c>
      <c r="M22" s="266" t="s">
        <v>143</v>
      </c>
      <c r="N22" s="267">
        <f t="shared" si="6"/>
        <v>18</v>
      </c>
      <c r="O22" s="674"/>
      <c r="P22" s="268">
        <f t="shared" si="3"/>
        <v>0.51388888888888873</v>
      </c>
      <c r="Q22" s="269">
        <f t="shared" si="4"/>
        <v>0.54513888888888873</v>
      </c>
      <c r="R22" s="270">
        <f t="shared" si="5"/>
        <v>0.54861111111111094</v>
      </c>
    </row>
    <row r="23" spans="4:18" ht="16.5" customHeight="1">
      <c r="D23" s="52">
        <f t="shared" si="2"/>
        <v>0.5694444444444442</v>
      </c>
      <c r="E23" s="265" t="s">
        <v>170</v>
      </c>
      <c r="F23" s="267" t="s">
        <v>69</v>
      </c>
      <c r="G23" s="271">
        <v>1.3888888888888889E-3</v>
      </c>
      <c r="H23" s="271">
        <f t="shared" si="0"/>
        <v>1.2500000000000001E-2</v>
      </c>
      <c r="I23" s="272">
        <v>1.3888888888888888E-2</v>
      </c>
      <c r="J23" s="679"/>
      <c r="K23" s="284">
        <v>9</v>
      </c>
      <c r="L23" s="265">
        <f>N22+1</f>
        <v>19</v>
      </c>
      <c r="M23" s="266" t="s">
        <v>301</v>
      </c>
      <c r="N23" s="267">
        <f t="shared" si="6"/>
        <v>27</v>
      </c>
      <c r="O23" s="674"/>
      <c r="P23" s="242">
        <f t="shared" si="3"/>
        <v>0.52777777777777757</v>
      </c>
      <c r="Q23" s="243">
        <f t="shared" si="4"/>
        <v>0.55902777777777757</v>
      </c>
      <c r="R23" s="244">
        <f t="shared" si="5"/>
        <v>0.56249999999999978</v>
      </c>
    </row>
    <row r="24" spans="4:18" ht="16.5" customHeight="1">
      <c r="D24" s="52">
        <f t="shared" si="2"/>
        <v>0.58333333333333304</v>
      </c>
      <c r="E24" s="265" t="s">
        <v>170</v>
      </c>
      <c r="F24" s="267" t="s">
        <v>69</v>
      </c>
      <c r="G24" s="271">
        <v>1.3888888888888889E-3</v>
      </c>
      <c r="H24" s="271">
        <f t="shared" si="0"/>
        <v>1.2500000000000001E-2</v>
      </c>
      <c r="I24" s="272">
        <v>1.3888888888888888E-2</v>
      </c>
      <c r="J24" s="679"/>
      <c r="K24" s="284">
        <v>9</v>
      </c>
      <c r="L24" s="265">
        <f>N23+1</f>
        <v>28</v>
      </c>
      <c r="M24" s="266" t="s">
        <v>143</v>
      </c>
      <c r="N24" s="267">
        <f t="shared" si="6"/>
        <v>36</v>
      </c>
      <c r="O24" s="674"/>
      <c r="P24" s="268">
        <f t="shared" si="3"/>
        <v>0.54166666666666641</v>
      </c>
      <c r="Q24" s="269">
        <f t="shared" si="4"/>
        <v>0.57291666666666641</v>
      </c>
      <c r="R24" s="270">
        <f t="shared" si="5"/>
        <v>0.57638888888888862</v>
      </c>
    </row>
    <row r="25" spans="4:18" ht="16.5" customHeight="1">
      <c r="D25" s="52">
        <f t="shared" si="2"/>
        <v>0.59722222222222188</v>
      </c>
      <c r="E25" s="265" t="s">
        <v>170</v>
      </c>
      <c r="F25" s="267" t="s">
        <v>69</v>
      </c>
      <c r="G25" s="271">
        <v>1.3888888888888889E-3</v>
      </c>
      <c r="H25" s="271">
        <f t="shared" si="0"/>
        <v>1.1111111111111112E-2</v>
      </c>
      <c r="I25" s="272">
        <v>1.3888888888888888E-2</v>
      </c>
      <c r="J25" s="679"/>
      <c r="K25" s="284">
        <v>8</v>
      </c>
      <c r="L25" s="265">
        <f>N24+1</f>
        <v>37</v>
      </c>
      <c r="M25" s="266" t="s">
        <v>301</v>
      </c>
      <c r="N25" s="267">
        <f t="shared" si="6"/>
        <v>44</v>
      </c>
      <c r="O25" s="674"/>
      <c r="P25" s="242">
        <f t="shared" si="3"/>
        <v>0.55555555555555525</v>
      </c>
      <c r="Q25" s="243">
        <f t="shared" si="4"/>
        <v>0.58680555555555525</v>
      </c>
      <c r="R25" s="244">
        <f t="shared" si="5"/>
        <v>0.59027777777777746</v>
      </c>
    </row>
    <row r="26" spans="4:18" ht="16.5" customHeight="1">
      <c r="D26" s="51">
        <f t="shared" si="2"/>
        <v>0.61111111111111072</v>
      </c>
      <c r="E26" s="265" t="s">
        <v>170</v>
      </c>
      <c r="F26" s="267" t="s">
        <v>302</v>
      </c>
      <c r="G26" s="285">
        <v>1.3888888888888889E-3</v>
      </c>
      <c r="H26" s="285">
        <f t="shared" si="0"/>
        <v>1.1111111111111112E-2</v>
      </c>
      <c r="I26" s="286">
        <v>1.7361111111111112E-2</v>
      </c>
      <c r="J26" s="673"/>
      <c r="K26" s="273">
        <v>8</v>
      </c>
      <c r="L26" s="265">
        <f>N25+1</f>
        <v>45</v>
      </c>
      <c r="M26" s="266" t="s">
        <v>301</v>
      </c>
      <c r="N26" s="267">
        <f t="shared" si="6"/>
        <v>52</v>
      </c>
      <c r="O26" s="675"/>
      <c r="P26" s="251">
        <f t="shared" si="3"/>
        <v>0.56944444444444409</v>
      </c>
      <c r="Q26" s="252">
        <f t="shared" si="4"/>
        <v>0.60069444444444409</v>
      </c>
      <c r="R26" s="253">
        <f t="shared" si="5"/>
        <v>0.6041666666666663</v>
      </c>
    </row>
    <row r="27" spans="4:18" ht="16.5" customHeight="1">
      <c r="D27" s="211">
        <f t="shared" si="2"/>
        <v>0.62847222222222188</v>
      </c>
      <c r="E27" s="274" t="s">
        <v>169</v>
      </c>
      <c r="F27" s="275" t="s">
        <v>70</v>
      </c>
      <c r="G27" s="276">
        <v>4.5138888888888893E-3</v>
      </c>
      <c r="H27" s="276">
        <f t="shared" si="0"/>
        <v>1.8055555555555557E-2</v>
      </c>
      <c r="I27" s="277">
        <v>2.0833333333333332E-2</v>
      </c>
      <c r="J27" s="287">
        <f>[1]参加人数一覧!$J$27</f>
        <v>4</v>
      </c>
      <c r="K27" s="278">
        <v>4</v>
      </c>
      <c r="L27" s="254">
        <v>1</v>
      </c>
      <c r="M27" s="259" t="s">
        <v>301</v>
      </c>
      <c r="N27" s="255">
        <f t="shared" si="6"/>
        <v>4</v>
      </c>
      <c r="O27" s="288">
        <f>[1]参加人数一覧!$G$27</f>
        <v>30</v>
      </c>
      <c r="P27" s="242">
        <f t="shared" si="3"/>
        <v>0.58680555555555525</v>
      </c>
      <c r="Q27" s="243">
        <f t="shared" si="4"/>
        <v>0.61805555555555525</v>
      </c>
      <c r="R27" s="244">
        <f t="shared" si="5"/>
        <v>0.62152777777777746</v>
      </c>
    </row>
    <row r="28" spans="4:18" ht="16.5" customHeight="1">
      <c r="D28" s="50">
        <f t="shared" si="2"/>
        <v>0.64930555555555525</v>
      </c>
      <c r="E28" s="254" t="s">
        <v>170</v>
      </c>
      <c r="F28" s="255" t="s">
        <v>70</v>
      </c>
      <c r="G28" s="256">
        <v>4.1666666666666666E-3</v>
      </c>
      <c r="H28" s="256">
        <f t="shared" si="0"/>
        <v>1.2500000000000001E-2</v>
      </c>
      <c r="I28" s="257">
        <v>1.3888888888888888E-2</v>
      </c>
      <c r="J28" s="678">
        <f>[1]参加人数一覧!$E$27</f>
        <v>6</v>
      </c>
      <c r="K28" s="258">
        <v>3</v>
      </c>
      <c r="L28" s="254">
        <v>1</v>
      </c>
      <c r="M28" s="259" t="s">
        <v>300</v>
      </c>
      <c r="N28" s="255">
        <v>3</v>
      </c>
      <c r="O28" s="683">
        <f>[1]参加人数一覧!$B$27</f>
        <v>48</v>
      </c>
      <c r="P28" s="289">
        <f t="shared" si="3"/>
        <v>0.60763888888888862</v>
      </c>
      <c r="Q28" s="290">
        <f t="shared" si="4"/>
        <v>0.63888888888888862</v>
      </c>
      <c r="R28" s="291">
        <f t="shared" si="5"/>
        <v>0.64236111111111083</v>
      </c>
    </row>
    <row r="29" spans="4:18" ht="16.5" customHeight="1" thickBot="1">
      <c r="D29" s="53">
        <f t="shared" si="2"/>
        <v>0.66319444444444409</v>
      </c>
      <c r="E29" s="292" t="s">
        <v>170</v>
      </c>
      <c r="F29" s="293" t="s">
        <v>70</v>
      </c>
      <c r="G29" s="294">
        <v>4.1666666666666666E-3</v>
      </c>
      <c r="H29" s="294">
        <f t="shared" si="0"/>
        <v>1.2500000000000001E-2</v>
      </c>
      <c r="I29" s="295">
        <v>1.3888888888888888E-2</v>
      </c>
      <c r="J29" s="687"/>
      <c r="K29" s="296">
        <v>3</v>
      </c>
      <c r="L29" s="292">
        <f>N28+1</f>
        <v>4</v>
      </c>
      <c r="M29" s="297" t="s">
        <v>301</v>
      </c>
      <c r="N29" s="293">
        <f>L29+K29-1</f>
        <v>6</v>
      </c>
      <c r="O29" s="688"/>
      <c r="P29" s="298">
        <f t="shared" si="3"/>
        <v>0.62152777777777746</v>
      </c>
      <c r="Q29" s="299">
        <f t="shared" si="4"/>
        <v>0.65277777777777746</v>
      </c>
      <c r="R29" s="300">
        <f t="shared" si="5"/>
        <v>0.65624999999999967</v>
      </c>
    </row>
    <row r="30" spans="4:18" ht="16.5" customHeight="1" thickBot="1"/>
    <row r="31" spans="4:18" ht="16.5" customHeight="1" thickBot="1">
      <c r="D31" s="689" t="s">
        <v>71</v>
      </c>
      <c r="E31" s="690"/>
      <c r="F31" s="690"/>
      <c r="G31" s="690"/>
      <c r="H31" s="690"/>
      <c r="I31" s="690"/>
      <c r="J31" s="690"/>
      <c r="K31" s="690"/>
      <c r="L31" s="690"/>
      <c r="M31" s="690"/>
      <c r="N31" s="690"/>
      <c r="O31" s="690"/>
      <c r="P31" s="690"/>
      <c r="Q31" s="690"/>
      <c r="R31" s="691"/>
    </row>
    <row r="32" spans="4:18" ht="16.5" customHeight="1" thickBot="1">
      <c r="D32" s="46" t="s">
        <v>72</v>
      </c>
      <c r="E32" s="670" t="s">
        <v>73</v>
      </c>
      <c r="F32" s="671"/>
      <c r="G32" s="301"/>
      <c r="H32" s="227"/>
      <c r="I32" s="302" t="s">
        <v>292</v>
      </c>
      <c r="J32" s="47"/>
      <c r="K32" s="47"/>
      <c r="L32" s="208"/>
      <c r="M32" s="47" t="s">
        <v>74</v>
      </c>
      <c r="N32" s="209"/>
      <c r="O32" s="124" t="s">
        <v>294</v>
      </c>
      <c r="P32" s="231" t="s">
        <v>295</v>
      </c>
      <c r="Q32" s="232" t="s">
        <v>296</v>
      </c>
      <c r="R32" s="233" t="s">
        <v>297</v>
      </c>
    </row>
    <row r="33" spans="1:18" ht="18" customHeight="1">
      <c r="D33" s="56">
        <v>0.41666666666666669</v>
      </c>
      <c r="E33" s="303" t="s">
        <v>63</v>
      </c>
      <c r="F33" s="304" t="s">
        <v>165</v>
      </c>
      <c r="G33" s="305"/>
      <c r="H33" s="305"/>
      <c r="I33" s="306"/>
      <c r="J33" s="307"/>
      <c r="K33" s="58"/>
      <c r="L33" s="303"/>
      <c r="M33" s="58" t="s">
        <v>303</v>
      </c>
      <c r="N33" s="304"/>
      <c r="O33" s="308">
        <f>[1]参加人数一覧!$G$35</f>
        <v>42</v>
      </c>
      <c r="P33" s="309">
        <f>D33-$A$35</f>
        <v>0.375</v>
      </c>
      <c r="Q33" s="309">
        <f>D33-$B$35</f>
        <v>0.38194444444444448</v>
      </c>
      <c r="R33" s="310">
        <f>D33-$C$35</f>
        <v>0.3888888888888889</v>
      </c>
    </row>
    <row r="34" spans="1:18" ht="18" customHeight="1">
      <c r="D34" s="56">
        <v>0.41666666666666669</v>
      </c>
      <c r="E34" s="303" t="s">
        <v>66</v>
      </c>
      <c r="F34" s="304" t="s">
        <v>166</v>
      </c>
      <c r="G34" s="305"/>
      <c r="H34" s="305"/>
      <c r="I34" s="306"/>
      <c r="J34" s="307"/>
      <c r="K34" s="58"/>
      <c r="L34" s="303"/>
      <c r="M34" s="58"/>
      <c r="N34" s="304"/>
      <c r="O34" s="308">
        <f>[1]参加人数一覧!$B$31</f>
        <v>15</v>
      </c>
      <c r="P34" s="309">
        <f>D34-$A$9</f>
        <v>0.375</v>
      </c>
      <c r="Q34" s="309">
        <f>D34-$B$35</f>
        <v>0.38194444444444448</v>
      </c>
      <c r="R34" s="310">
        <f>D34-$C$35</f>
        <v>0.3888888888888889</v>
      </c>
    </row>
    <row r="35" spans="1:18" ht="18" customHeight="1">
      <c r="A35" s="55">
        <v>4.1666666666666664E-2</v>
      </c>
      <c r="B35" s="55">
        <v>3.4722222222222224E-2</v>
      </c>
      <c r="C35" s="55">
        <v>2.7777777777777776E-2</v>
      </c>
      <c r="D35" s="692">
        <v>0.4375</v>
      </c>
      <c r="E35" s="694" t="s">
        <v>171</v>
      </c>
      <c r="F35" s="696" t="s">
        <v>153</v>
      </c>
      <c r="G35" s="311"/>
      <c r="H35" s="311"/>
      <c r="I35" s="312"/>
      <c r="J35" s="49"/>
      <c r="K35" s="49"/>
      <c r="L35" s="210"/>
      <c r="M35" s="49"/>
      <c r="N35" s="313"/>
      <c r="O35" s="314" t="s">
        <v>304</v>
      </c>
      <c r="P35" s="698">
        <f>D35-$A$36</f>
        <v>0.375</v>
      </c>
      <c r="Q35" s="698">
        <f>D35-$B$36</f>
        <v>0.3888888888888889</v>
      </c>
      <c r="R35" s="701">
        <f>D35-$C$36</f>
        <v>0.39583333333333331</v>
      </c>
    </row>
    <row r="36" spans="1:18" ht="16.5" customHeight="1">
      <c r="A36" s="55">
        <v>6.25E-2</v>
      </c>
      <c r="B36" s="55">
        <v>4.8611111111111112E-2</v>
      </c>
      <c r="C36" s="55">
        <v>4.1666666666666664E-2</v>
      </c>
      <c r="D36" s="693"/>
      <c r="E36" s="695"/>
      <c r="F36" s="697"/>
      <c r="G36" s="315"/>
      <c r="H36" s="315"/>
      <c r="I36" s="316"/>
      <c r="J36" s="60"/>
      <c r="K36" s="60"/>
      <c r="L36" s="59"/>
      <c r="M36" s="60"/>
      <c r="N36" s="317"/>
      <c r="O36" s="318" t="s">
        <v>305</v>
      </c>
      <c r="P36" s="699"/>
      <c r="Q36" s="699"/>
      <c r="R36" s="702"/>
    </row>
    <row r="37" spans="1:18" ht="16.5" customHeight="1">
      <c r="A37" s="55"/>
      <c r="B37" s="55"/>
      <c r="C37" s="55"/>
      <c r="D37" s="56">
        <v>0.54166666666666663</v>
      </c>
      <c r="E37" s="303" t="s">
        <v>66</v>
      </c>
      <c r="F37" s="304" t="s">
        <v>165</v>
      </c>
      <c r="G37" s="305"/>
      <c r="H37" s="305"/>
      <c r="I37" s="306"/>
      <c r="J37" s="307"/>
      <c r="K37" s="58"/>
      <c r="L37" s="303"/>
      <c r="M37" s="58" t="s">
        <v>303</v>
      </c>
      <c r="N37" s="304"/>
      <c r="O37" s="308">
        <f>[1]参加人数一覧!$B$35</f>
        <v>57</v>
      </c>
      <c r="P37" s="309">
        <f>D37-$A$9</f>
        <v>0.49999999999999994</v>
      </c>
      <c r="Q37" s="309">
        <f>D37-$B$35</f>
        <v>0.50694444444444442</v>
      </c>
      <c r="R37" s="310">
        <f>D37-$C$35</f>
        <v>0.51388888888888884</v>
      </c>
    </row>
    <row r="38" spans="1:18" ht="16.5" customHeight="1" thickBot="1">
      <c r="A38" s="55"/>
      <c r="B38" s="55"/>
      <c r="C38" s="55"/>
      <c r="D38" s="56">
        <v>0.58333333333333337</v>
      </c>
      <c r="E38" s="303" t="s">
        <v>63</v>
      </c>
      <c r="F38" s="304" t="s">
        <v>172</v>
      </c>
      <c r="G38" s="319"/>
      <c r="H38" s="319"/>
      <c r="I38" s="320"/>
      <c r="J38" s="58"/>
      <c r="K38" s="58"/>
      <c r="L38" s="57"/>
      <c r="M38" s="58"/>
      <c r="N38" s="321"/>
      <c r="O38" s="322">
        <f>[1]参加人数一覧!$G$31</f>
        <v>17</v>
      </c>
      <c r="P38" s="309">
        <f>D38-$A$9</f>
        <v>0.54166666666666674</v>
      </c>
      <c r="Q38" s="309">
        <f>D38-$B$35</f>
        <v>0.54861111111111116</v>
      </c>
      <c r="R38" s="310">
        <f>D38-$C$35</f>
        <v>0.55555555555555558</v>
      </c>
    </row>
    <row r="39" spans="1:18" ht="16.5" customHeight="1" thickBot="1">
      <c r="A39" s="55"/>
      <c r="B39" s="55"/>
      <c r="C39" s="55"/>
      <c r="D39" s="46" t="s">
        <v>72</v>
      </c>
      <c r="E39" s="670" t="s">
        <v>75</v>
      </c>
      <c r="F39" s="671"/>
      <c r="G39" s="301"/>
      <c r="H39" s="227"/>
      <c r="I39" s="302" t="s">
        <v>292</v>
      </c>
      <c r="J39" s="47"/>
      <c r="K39" s="47"/>
      <c r="L39" s="208"/>
      <c r="M39" s="47" t="s">
        <v>74</v>
      </c>
      <c r="N39" s="209"/>
      <c r="O39" s="124" t="s">
        <v>141</v>
      </c>
      <c r="P39" s="231" t="s">
        <v>295</v>
      </c>
      <c r="Q39" s="232" t="s">
        <v>296</v>
      </c>
      <c r="R39" s="233" t="s">
        <v>297</v>
      </c>
    </row>
    <row r="40" spans="1:18" ht="16.5" customHeight="1">
      <c r="A40" s="55"/>
      <c r="B40" s="55"/>
      <c r="C40" s="55"/>
      <c r="D40" s="48">
        <v>0.39583333333333331</v>
      </c>
      <c r="E40" s="323" t="s">
        <v>63</v>
      </c>
      <c r="F40" s="324" t="s">
        <v>167</v>
      </c>
      <c r="G40" s="325"/>
      <c r="H40" s="325"/>
      <c r="I40" s="326"/>
      <c r="J40" s="327"/>
      <c r="K40" s="327"/>
      <c r="L40" s="323"/>
      <c r="M40" s="327"/>
      <c r="N40" s="324"/>
      <c r="O40" s="328">
        <f>[1]参加人数一覧!$G$41</f>
        <v>15</v>
      </c>
      <c r="P40" s="329">
        <f>D40-$A$35</f>
        <v>0.35416666666666663</v>
      </c>
      <c r="Q40" s="330">
        <f>D40-$B$35</f>
        <v>0.3611111111111111</v>
      </c>
      <c r="R40" s="331">
        <f>D40-$C$35</f>
        <v>0.36805555555555552</v>
      </c>
    </row>
    <row r="41" spans="1:18" ht="16.5" customHeight="1">
      <c r="A41" s="55"/>
      <c r="B41" s="55"/>
      <c r="C41" s="55"/>
      <c r="D41" s="56">
        <v>0.47916666666666669</v>
      </c>
      <c r="E41" s="303" t="s">
        <v>148</v>
      </c>
      <c r="F41" s="304" t="s">
        <v>167</v>
      </c>
      <c r="G41" s="305"/>
      <c r="H41" s="305"/>
      <c r="I41" s="306"/>
      <c r="J41" s="307"/>
      <c r="K41" s="307"/>
      <c r="L41" s="303"/>
      <c r="M41" s="307"/>
      <c r="N41" s="304"/>
      <c r="O41" s="308">
        <f>[1]参加人数一覧!$B$41</f>
        <v>22</v>
      </c>
      <c r="P41" s="332">
        <f>D41-$A$35</f>
        <v>0.4375</v>
      </c>
      <c r="Q41" s="309">
        <f>D41-$B$35</f>
        <v>0.44444444444444448</v>
      </c>
      <c r="R41" s="310">
        <f>D41-$C$35</f>
        <v>0.4513888888888889</v>
      </c>
    </row>
    <row r="42" spans="1:18" ht="16.5" customHeight="1">
      <c r="A42" s="55"/>
      <c r="B42" s="55"/>
      <c r="C42" s="55"/>
      <c r="D42" s="692">
        <v>0.58333333333333337</v>
      </c>
      <c r="E42" s="704" t="s">
        <v>171</v>
      </c>
      <c r="F42" s="696" t="s">
        <v>173</v>
      </c>
      <c r="G42" s="333"/>
      <c r="H42" s="333"/>
      <c r="I42" s="334"/>
      <c r="J42" s="259"/>
      <c r="K42" s="259"/>
      <c r="L42" s="254"/>
      <c r="M42" s="259"/>
      <c r="N42" s="255"/>
      <c r="O42" s="314" t="s">
        <v>306</v>
      </c>
      <c r="P42" s="707">
        <f>D42-$A$35</f>
        <v>0.54166666666666674</v>
      </c>
      <c r="Q42" s="698">
        <f>D42-$B$35</f>
        <v>0.54861111111111116</v>
      </c>
      <c r="R42" s="701">
        <f>D42-$C$35</f>
        <v>0.55555555555555558</v>
      </c>
    </row>
    <row r="43" spans="1:18" ht="18" customHeight="1" thickBot="1">
      <c r="A43" s="55">
        <v>3.4722222222222224E-2</v>
      </c>
      <c r="B43" s="55">
        <v>2.7777777777777776E-2</v>
      </c>
      <c r="C43" s="55"/>
      <c r="D43" s="703"/>
      <c r="E43" s="705"/>
      <c r="F43" s="706"/>
      <c r="G43" s="335"/>
      <c r="H43" s="336"/>
      <c r="I43" s="337"/>
      <c r="J43" s="338"/>
      <c r="K43" s="339"/>
      <c r="L43" s="340"/>
      <c r="M43" s="338"/>
      <c r="N43" s="339"/>
      <c r="O43" s="341" t="s">
        <v>307</v>
      </c>
      <c r="P43" s="708"/>
      <c r="Q43" s="709"/>
      <c r="R43" s="710"/>
    </row>
    <row r="44" spans="1:18" ht="16.5" customHeight="1">
      <c r="A44" s="55"/>
      <c r="B44" s="55"/>
      <c r="C44" s="55"/>
      <c r="D44" s="44" t="s">
        <v>76</v>
      </c>
      <c r="E44" s="700">
        <f>SUM(D29+I29)</f>
        <v>0.67708333333333293</v>
      </c>
      <c r="F44" s="700"/>
      <c r="G44" s="342"/>
      <c r="H44" s="342"/>
      <c r="I44" s="141"/>
      <c r="J44"/>
      <c r="K44"/>
      <c r="L44"/>
      <c r="M44"/>
      <c r="N44"/>
      <c r="O44" s="343"/>
      <c r="P44" s="343"/>
      <c r="Q44" s="344"/>
      <c r="R44" s="344"/>
    </row>
    <row r="45" spans="1:18" ht="16.5" customHeight="1">
      <c r="A45" s="55"/>
      <c r="B45" s="55"/>
      <c r="C45" s="55"/>
    </row>
    <row r="46" spans="1:18" ht="16.5" customHeight="1">
      <c r="A46" s="55"/>
      <c r="B46" s="55"/>
      <c r="C46" s="55"/>
    </row>
    <row r="47" spans="1:18" ht="16.5" customHeight="1">
      <c r="A47" s="55"/>
      <c r="B47" s="55"/>
      <c r="C47" s="55"/>
    </row>
    <row r="48" spans="1:18" ht="16.5" customHeight="1">
      <c r="A48" s="55"/>
      <c r="B48" s="55"/>
      <c r="C48" s="55"/>
    </row>
    <row r="49" spans="1:3" ht="16.5" customHeight="1">
      <c r="A49" s="55"/>
      <c r="B49" s="55"/>
      <c r="C49" s="55"/>
    </row>
    <row r="50" spans="1:3" ht="16.5" customHeight="1">
      <c r="A50" s="55"/>
      <c r="B50" s="55"/>
      <c r="C50" s="55"/>
    </row>
    <row r="51" spans="1:3" ht="18" customHeight="1">
      <c r="A51" s="55"/>
      <c r="B51" s="55"/>
      <c r="C51" s="55"/>
    </row>
  </sheetData>
  <mergeCells count="34">
    <mergeCell ref="E44:F44"/>
    <mergeCell ref="Q35:Q36"/>
    <mergeCell ref="R35:R36"/>
    <mergeCell ref="E39:F39"/>
    <mergeCell ref="D42:D43"/>
    <mergeCell ref="E42:E43"/>
    <mergeCell ref="F42:F43"/>
    <mergeCell ref="P42:P43"/>
    <mergeCell ref="Q42:Q43"/>
    <mergeCell ref="R42:R43"/>
    <mergeCell ref="D31:R31"/>
    <mergeCell ref="E32:F32"/>
    <mergeCell ref="D35:D36"/>
    <mergeCell ref="E35:E36"/>
    <mergeCell ref="F35:F36"/>
    <mergeCell ref="P35:P36"/>
    <mergeCell ref="J18:J20"/>
    <mergeCell ref="O18:O20"/>
    <mergeCell ref="J21:J26"/>
    <mergeCell ref="O21:O26"/>
    <mergeCell ref="J28:J29"/>
    <mergeCell ref="O28:O29"/>
    <mergeCell ref="J11:J13"/>
    <mergeCell ref="O11:O13"/>
    <mergeCell ref="J14:J15"/>
    <mergeCell ref="O14:O15"/>
    <mergeCell ref="J16:J17"/>
    <mergeCell ref="O16:O17"/>
    <mergeCell ref="D1:R1"/>
    <mergeCell ref="D7:R7"/>
    <mergeCell ref="E8:F8"/>
    <mergeCell ref="J9:J10"/>
    <mergeCell ref="O9:O10"/>
    <mergeCell ref="D3:F3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1"/>
  <sheetViews>
    <sheetView zoomScaleNormal="100" workbookViewId="0">
      <selection sqref="A1:D1"/>
    </sheetView>
  </sheetViews>
  <sheetFormatPr defaultRowHeight="29.25" customHeight="1"/>
  <cols>
    <col min="1" max="1" width="11.625" style="30" customWidth="1"/>
    <col min="2" max="2" width="20.5" style="31" customWidth="1"/>
    <col min="3" max="3" width="10.125" style="30" customWidth="1"/>
    <col min="4" max="4" width="58.875" style="30" bestFit="1" customWidth="1"/>
    <col min="5" max="249" width="9" style="30"/>
    <col min="250" max="250" width="14.375" style="30" customWidth="1"/>
    <col min="251" max="251" width="4.125" style="30" customWidth="1"/>
    <col min="252" max="252" width="63.625" style="30" customWidth="1"/>
    <col min="253" max="254" width="16.75" style="30" customWidth="1"/>
    <col min="255" max="505" width="9" style="30"/>
    <col min="506" max="506" width="14.375" style="30" customWidth="1"/>
    <col min="507" max="507" width="4.125" style="30" customWidth="1"/>
    <col min="508" max="508" width="63.625" style="30" customWidth="1"/>
    <col min="509" max="510" width="16.75" style="30" customWidth="1"/>
    <col min="511" max="761" width="9" style="30"/>
    <col min="762" max="762" width="14.375" style="30" customWidth="1"/>
    <col min="763" max="763" width="4.125" style="30" customWidth="1"/>
    <col min="764" max="764" width="63.625" style="30" customWidth="1"/>
    <col min="765" max="766" width="16.75" style="30" customWidth="1"/>
    <col min="767" max="1017" width="9" style="30"/>
    <col min="1018" max="1018" width="14.375" style="30" customWidth="1"/>
    <col min="1019" max="1019" width="4.125" style="30" customWidth="1"/>
    <col min="1020" max="1020" width="63.625" style="30" customWidth="1"/>
    <col min="1021" max="1022" width="16.75" style="30" customWidth="1"/>
    <col min="1023" max="1273" width="9" style="30"/>
    <col min="1274" max="1274" width="14.375" style="30" customWidth="1"/>
    <col min="1275" max="1275" width="4.125" style="30" customWidth="1"/>
    <col min="1276" max="1276" width="63.625" style="30" customWidth="1"/>
    <col min="1277" max="1278" width="16.75" style="30" customWidth="1"/>
    <col min="1279" max="1529" width="9" style="30"/>
    <col min="1530" max="1530" width="14.375" style="30" customWidth="1"/>
    <col min="1531" max="1531" width="4.125" style="30" customWidth="1"/>
    <col min="1532" max="1532" width="63.625" style="30" customWidth="1"/>
    <col min="1533" max="1534" width="16.75" style="30" customWidth="1"/>
    <col min="1535" max="1785" width="9" style="30"/>
    <col min="1786" max="1786" width="14.375" style="30" customWidth="1"/>
    <col min="1787" max="1787" width="4.125" style="30" customWidth="1"/>
    <col min="1788" max="1788" width="63.625" style="30" customWidth="1"/>
    <col min="1789" max="1790" width="16.75" style="30" customWidth="1"/>
    <col min="1791" max="2041" width="9" style="30"/>
    <col min="2042" max="2042" width="14.375" style="30" customWidth="1"/>
    <col min="2043" max="2043" width="4.125" style="30" customWidth="1"/>
    <col min="2044" max="2044" width="63.625" style="30" customWidth="1"/>
    <col min="2045" max="2046" width="16.75" style="30" customWidth="1"/>
    <col min="2047" max="2297" width="9" style="30"/>
    <col min="2298" max="2298" width="14.375" style="30" customWidth="1"/>
    <col min="2299" max="2299" width="4.125" style="30" customWidth="1"/>
    <col min="2300" max="2300" width="63.625" style="30" customWidth="1"/>
    <col min="2301" max="2302" width="16.75" style="30" customWidth="1"/>
    <col min="2303" max="2553" width="9" style="30"/>
    <col min="2554" max="2554" width="14.375" style="30" customWidth="1"/>
    <col min="2555" max="2555" width="4.125" style="30" customWidth="1"/>
    <col min="2556" max="2556" width="63.625" style="30" customWidth="1"/>
    <col min="2557" max="2558" width="16.75" style="30" customWidth="1"/>
    <col min="2559" max="2809" width="9" style="30"/>
    <col min="2810" max="2810" width="14.375" style="30" customWidth="1"/>
    <col min="2811" max="2811" width="4.125" style="30" customWidth="1"/>
    <col min="2812" max="2812" width="63.625" style="30" customWidth="1"/>
    <col min="2813" max="2814" width="16.75" style="30" customWidth="1"/>
    <col min="2815" max="3065" width="9" style="30"/>
    <col min="3066" max="3066" width="14.375" style="30" customWidth="1"/>
    <col min="3067" max="3067" width="4.125" style="30" customWidth="1"/>
    <col min="3068" max="3068" width="63.625" style="30" customWidth="1"/>
    <col min="3069" max="3070" width="16.75" style="30" customWidth="1"/>
    <col min="3071" max="3321" width="9" style="30"/>
    <col min="3322" max="3322" width="14.375" style="30" customWidth="1"/>
    <col min="3323" max="3323" width="4.125" style="30" customWidth="1"/>
    <col min="3324" max="3324" width="63.625" style="30" customWidth="1"/>
    <col min="3325" max="3326" width="16.75" style="30" customWidth="1"/>
    <col min="3327" max="3577" width="9" style="30"/>
    <col min="3578" max="3578" width="14.375" style="30" customWidth="1"/>
    <col min="3579" max="3579" width="4.125" style="30" customWidth="1"/>
    <col min="3580" max="3580" width="63.625" style="30" customWidth="1"/>
    <col min="3581" max="3582" width="16.75" style="30" customWidth="1"/>
    <col min="3583" max="3833" width="9" style="30"/>
    <col min="3834" max="3834" width="14.375" style="30" customWidth="1"/>
    <col min="3835" max="3835" width="4.125" style="30" customWidth="1"/>
    <col min="3836" max="3836" width="63.625" style="30" customWidth="1"/>
    <col min="3837" max="3838" width="16.75" style="30" customWidth="1"/>
    <col min="3839" max="4089" width="9" style="30"/>
    <col min="4090" max="4090" width="14.375" style="30" customWidth="1"/>
    <col min="4091" max="4091" width="4.125" style="30" customWidth="1"/>
    <col min="4092" max="4092" width="63.625" style="30" customWidth="1"/>
    <col min="4093" max="4094" width="16.75" style="30" customWidth="1"/>
    <col min="4095" max="4345" width="9" style="30"/>
    <col min="4346" max="4346" width="14.375" style="30" customWidth="1"/>
    <col min="4347" max="4347" width="4.125" style="30" customWidth="1"/>
    <col min="4348" max="4348" width="63.625" style="30" customWidth="1"/>
    <col min="4349" max="4350" width="16.75" style="30" customWidth="1"/>
    <col min="4351" max="4601" width="9" style="30"/>
    <col min="4602" max="4602" width="14.375" style="30" customWidth="1"/>
    <col min="4603" max="4603" width="4.125" style="30" customWidth="1"/>
    <col min="4604" max="4604" width="63.625" style="30" customWidth="1"/>
    <col min="4605" max="4606" width="16.75" style="30" customWidth="1"/>
    <col min="4607" max="4857" width="9" style="30"/>
    <col min="4858" max="4858" width="14.375" style="30" customWidth="1"/>
    <col min="4859" max="4859" width="4.125" style="30" customWidth="1"/>
    <col min="4860" max="4860" width="63.625" style="30" customWidth="1"/>
    <col min="4861" max="4862" width="16.75" style="30" customWidth="1"/>
    <col min="4863" max="5113" width="9" style="30"/>
    <col min="5114" max="5114" width="14.375" style="30" customWidth="1"/>
    <col min="5115" max="5115" width="4.125" style="30" customWidth="1"/>
    <col min="5116" max="5116" width="63.625" style="30" customWidth="1"/>
    <col min="5117" max="5118" width="16.75" style="30" customWidth="1"/>
    <col min="5119" max="5369" width="9" style="30"/>
    <col min="5370" max="5370" width="14.375" style="30" customWidth="1"/>
    <col min="5371" max="5371" width="4.125" style="30" customWidth="1"/>
    <col min="5372" max="5372" width="63.625" style="30" customWidth="1"/>
    <col min="5373" max="5374" width="16.75" style="30" customWidth="1"/>
    <col min="5375" max="5625" width="9" style="30"/>
    <col min="5626" max="5626" width="14.375" style="30" customWidth="1"/>
    <col min="5627" max="5627" width="4.125" style="30" customWidth="1"/>
    <col min="5628" max="5628" width="63.625" style="30" customWidth="1"/>
    <col min="5629" max="5630" width="16.75" style="30" customWidth="1"/>
    <col min="5631" max="5881" width="9" style="30"/>
    <col min="5882" max="5882" width="14.375" style="30" customWidth="1"/>
    <col min="5883" max="5883" width="4.125" style="30" customWidth="1"/>
    <col min="5884" max="5884" width="63.625" style="30" customWidth="1"/>
    <col min="5885" max="5886" width="16.75" style="30" customWidth="1"/>
    <col min="5887" max="6137" width="9" style="30"/>
    <col min="6138" max="6138" width="14.375" style="30" customWidth="1"/>
    <col min="6139" max="6139" width="4.125" style="30" customWidth="1"/>
    <col min="6140" max="6140" width="63.625" style="30" customWidth="1"/>
    <col min="6141" max="6142" width="16.75" style="30" customWidth="1"/>
    <col min="6143" max="6393" width="9" style="30"/>
    <col min="6394" max="6394" width="14.375" style="30" customWidth="1"/>
    <col min="6395" max="6395" width="4.125" style="30" customWidth="1"/>
    <col min="6396" max="6396" width="63.625" style="30" customWidth="1"/>
    <col min="6397" max="6398" width="16.75" style="30" customWidth="1"/>
    <col min="6399" max="6649" width="9" style="30"/>
    <col min="6650" max="6650" width="14.375" style="30" customWidth="1"/>
    <col min="6651" max="6651" width="4.125" style="30" customWidth="1"/>
    <col min="6652" max="6652" width="63.625" style="30" customWidth="1"/>
    <col min="6653" max="6654" width="16.75" style="30" customWidth="1"/>
    <col min="6655" max="6905" width="9" style="30"/>
    <col min="6906" max="6906" width="14.375" style="30" customWidth="1"/>
    <col min="6907" max="6907" width="4.125" style="30" customWidth="1"/>
    <col min="6908" max="6908" width="63.625" style="30" customWidth="1"/>
    <col min="6909" max="6910" width="16.75" style="30" customWidth="1"/>
    <col min="6911" max="7161" width="9" style="30"/>
    <col min="7162" max="7162" width="14.375" style="30" customWidth="1"/>
    <col min="7163" max="7163" width="4.125" style="30" customWidth="1"/>
    <col min="7164" max="7164" width="63.625" style="30" customWidth="1"/>
    <col min="7165" max="7166" width="16.75" style="30" customWidth="1"/>
    <col min="7167" max="7417" width="9" style="30"/>
    <col min="7418" max="7418" width="14.375" style="30" customWidth="1"/>
    <col min="7419" max="7419" width="4.125" style="30" customWidth="1"/>
    <col min="7420" max="7420" width="63.625" style="30" customWidth="1"/>
    <col min="7421" max="7422" width="16.75" style="30" customWidth="1"/>
    <col min="7423" max="7673" width="9" style="30"/>
    <col min="7674" max="7674" width="14.375" style="30" customWidth="1"/>
    <col min="7675" max="7675" width="4.125" style="30" customWidth="1"/>
    <col min="7676" max="7676" width="63.625" style="30" customWidth="1"/>
    <col min="7677" max="7678" width="16.75" style="30" customWidth="1"/>
    <col min="7679" max="7929" width="9" style="30"/>
    <col min="7930" max="7930" width="14.375" style="30" customWidth="1"/>
    <col min="7931" max="7931" width="4.125" style="30" customWidth="1"/>
    <col min="7932" max="7932" width="63.625" style="30" customWidth="1"/>
    <col min="7933" max="7934" width="16.75" style="30" customWidth="1"/>
    <col min="7935" max="8185" width="9" style="30"/>
    <col min="8186" max="8186" width="14.375" style="30" customWidth="1"/>
    <col min="8187" max="8187" width="4.125" style="30" customWidth="1"/>
    <col min="8188" max="8188" width="63.625" style="30" customWidth="1"/>
    <col min="8189" max="8190" width="16.75" style="30" customWidth="1"/>
    <col min="8191" max="8441" width="9" style="30"/>
    <col min="8442" max="8442" width="14.375" style="30" customWidth="1"/>
    <col min="8443" max="8443" width="4.125" style="30" customWidth="1"/>
    <col min="8444" max="8444" width="63.625" style="30" customWidth="1"/>
    <col min="8445" max="8446" width="16.75" style="30" customWidth="1"/>
    <col min="8447" max="8697" width="9" style="30"/>
    <col min="8698" max="8698" width="14.375" style="30" customWidth="1"/>
    <col min="8699" max="8699" width="4.125" style="30" customWidth="1"/>
    <col min="8700" max="8700" width="63.625" style="30" customWidth="1"/>
    <col min="8701" max="8702" width="16.75" style="30" customWidth="1"/>
    <col min="8703" max="8953" width="9" style="30"/>
    <col min="8954" max="8954" width="14.375" style="30" customWidth="1"/>
    <col min="8955" max="8955" width="4.125" style="30" customWidth="1"/>
    <col min="8956" max="8956" width="63.625" style="30" customWidth="1"/>
    <col min="8957" max="8958" width="16.75" style="30" customWidth="1"/>
    <col min="8959" max="9209" width="9" style="30"/>
    <col min="9210" max="9210" width="14.375" style="30" customWidth="1"/>
    <col min="9211" max="9211" width="4.125" style="30" customWidth="1"/>
    <col min="9212" max="9212" width="63.625" style="30" customWidth="1"/>
    <col min="9213" max="9214" width="16.75" style="30" customWidth="1"/>
    <col min="9215" max="9465" width="9" style="30"/>
    <col min="9466" max="9466" width="14.375" style="30" customWidth="1"/>
    <col min="9467" max="9467" width="4.125" style="30" customWidth="1"/>
    <col min="9468" max="9468" width="63.625" style="30" customWidth="1"/>
    <col min="9469" max="9470" width="16.75" style="30" customWidth="1"/>
    <col min="9471" max="9721" width="9" style="30"/>
    <col min="9722" max="9722" width="14.375" style="30" customWidth="1"/>
    <col min="9723" max="9723" width="4.125" style="30" customWidth="1"/>
    <col min="9724" max="9724" width="63.625" style="30" customWidth="1"/>
    <col min="9725" max="9726" width="16.75" style="30" customWidth="1"/>
    <col min="9727" max="9977" width="9" style="30"/>
    <col min="9978" max="9978" width="14.375" style="30" customWidth="1"/>
    <col min="9979" max="9979" width="4.125" style="30" customWidth="1"/>
    <col min="9980" max="9980" width="63.625" style="30" customWidth="1"/>
    <col min="9981" max="9982" width="16.75" style="30" customWidth="1"/>
    <col min="9983" max="10233" width="9" style="30"/>
    <col min="10234" max="10234" width="14.375" style="30" customWidth="1"/>
    <col min="10235" max="10235" width="4.125" style="30" customWidth="1"/>
    <col min="10236" max="10236" width="63.625" style="30" customWidth="1"/>
    <col min="10237" max="10238" width="16.75" style="30" customWidth="1"/>
    <col min="10239" max="10489" width="9" style="30"/>
    <col min="10490" max="10490" width="14.375" style="30" customWidth="1"/>
    <col min="10491" max="10491" width="4.125" style="30" customWidth="1"/>
    <col min="10492" max="10492" width="63.625" style="30" customWidth="1"/>
    <col min="10493" max="10494" width="16.75" style="30" customWidth="1"/>
    <col min="10495" max="10745" width="9" style="30"/>
    <col min="10746" max="10746" width="14.375" style="30" customWidth="1"/>
    <col min="10747" max="10747" width="4.125" style="30" customWidth="1"/>
    <col min="10748" max="10748" width="63.625" style="30" customWidth="1"/>
    <col min="10749" max="10750" width="16.75" style="30" customWidth="1"/>
    <col min="10751" max="11001" width="9" style="30"/>
    <col min="11002" max="11002" width="14.375" style="30" customWidth="1"/>
    <col min="11003" max="11003" width="4.125" style="30" customWidth="1"/>
    <col min="11004" max="11004" width="63.625" style="30" customWidth="1"/>
    <col min="11005" max="11006" width="16.75" style="30" customWidth="1"/>
    <col min="11007" max="11257" width="9" style="30"/>
    <col min="11258" max="11258" width="14.375" style="30" customWidth="1"/>
    <col min="11259" max="11259" width="4.125" style="30" customWidth="1"/>
    <col min="11260" max="11260" width="63.625" style="30" customWidth="1"/>
    <col min="11261" max="11262" width="16.75" style="30" customWidth="1"/>
    <col min="11263" max="11513" width="9" style="30"/>
    <col min="11514" max="11514" width="14.375" style="30" customWidth="1"/>
    <col min="11515" max="11515" width="4.125" style="30" customWidth="1"/>
    <col min="11516" max="11516" width="63.625" style="30" customWidth="1"/>
    <col min="11517" max="11518" width="16.75" style="30" customWidth="1"/>
    <col min="11519" max="11769" width="9" style="30"/>
    <col min="11770" max="11770" width="14.375" style="30" customWidth="1"/>
    <col min="11771" max="11771" width="4.125" style="30" customWidth="1"/>
    <col min="11772" max="11772" width="63.625" style="30" customWidth="1"/>
    <col min="11773" max="11774" width="16.75" style="30" customWidth="1"/>
    <col min="11775" max="12025" width="9" style="30"/>
    <col min="12026" max="12026" width="14.375" style="30" customWidth="1"/>
    <col min="12027" max="12027" width="4.125" style="30" customWidth="1"/>
    <col min="12028" max="12028" width="63.625" style="30" customWidth="1"/>
    <col min="12029" max="12030" width="16.75" style="30" customWidth="1"/>
    <col min="12031" max="12281" width="9" style="30"/>
    <col min="12282" max="12282" width="14.375" style="30" customWidth="1"/>
    <col min="12283" max="12283" width="4.125" style="30" customWidth="1"/>
    <col min="12284" max="12284" width="63.625" style="30" customWidth="1"/>
    <col min="12285" max="12286" width="16.75" style="30" customWidth="1"/>
    <col min="12287" max="12537" width="9" style="30"/>
    <col min="12538" max="12538" width="14.375" style="30" customWidth="1"/>
    <col min="12539" max="12539" width="4.125" style="30" customWidth="1"/>
    <col min="12540" max="12540" width="63.625" style="30" customWidth="1"/>
    <col min="12541" max="12542" width="16.75" style="30" customWidth="1"/>
    <col min="12543" max="12793" width="9" style="30"/>
    <col min="12794" max="12794" width="14.375" style="30" customWidth="1"/>
    <col min="12795" max="12795" width="4.125" style="30" customWidth="1"/>
    <col min="12796" max="12796" width="63.625" style="30" customWidth="1"/>
    <col min="12797" max="12798" width="16.75" style="30" customWidth="1"/>
    <col min="12799" max="13049" width="9" style="30"/>
    <col min="13050" max="13050" width="14.375" style="30" customWidth="1"/>
    <col min="13051" max="13051" width="4.125" style="30" customWidth="1"/>
    <col min="13052" max="13052" width="63.625" style="30" customWidth="1"/>
    <col min="13053" max="13054" width="16.75" style="30" customWidth="1"/>
    <col min="13055" max="13305" width="9" style="30"/>
    <col min="13306" max="13306" width="14.375" style="30" customWidth="1"/>
    <col min="13307" max="13307" width="4.125" style="30" customWidth="1"/>
    <col min="13308" max="13308" width="63.625" style="30" customWidth="1"/>
    <col min="13309" max="13310" width="16.75" style="30" customWidth="1"/>
    <col min="13311" max="13561" width="9" style="30"/>
    <col min="13562" max="13562" width="14.375" style="30" customWidth="1"/>
    <col min="13563" max="13563" width="4.125" style="30" customWidth="1"/>
    <col min="13564" max="13564" width="63.625" style="30" customWidth="1"/>
    <col min="13565" max="13566" width="16.75" style="30" customWidth="1"/>
    <col min="13567" max="13817" width="9" style="30"/>
    <col min="13818" max="13818" width="14.375" style="30" customWidth="1"/>
    <col min="13819" max="13819" width="4.125" style="30" customWidth="1"/>
    <col min="13820" max="13820" width="63.625" style="30" customWidth="1"/>
    <col min="13821" max="13822" width="16.75" style="30" customWidth="1"/>
    <col min="13823" max="14073" width="9" style="30"/>
    <col min="14074" max="14074" width="14.375" style="30" customWidth="1"/>
    <col min="14075" max="14075" width="4.125" style="30" customWidth="1"/>
    <col min="14076" max="14076" width="63.625" style="30" customWidth="1"/>
    <col min="14077" max="14078" width="16.75" style="30" customWidth="1"/>
    <col min="14079" max="14329" width="9" style="30"/>
    <col min="14330" max="14330" width="14.375" style="30" customWidth="1"/>
    <col min="14331" max="14331" width="4.125" style="30" customWidth="1"/>
    <col min="14332" max="14332" width="63.625" style="30" customWidth="1"/>
    <col min="14333" max="14334" width="16.75" style="30" customWidth="1"/>
    <col min="14335" max="14585" width="9" style="30"/>
    <col min="14586" max="14586" width="14.375" style="30" customWidth="1"/>
    <col min="14587" max="14587" width="4.125" style="30" customWidth="1"/>
    <col min="14588" max="14588" width="63.625" style="30" customWidth="1"/>
    <col min="14589" max="14590" width="16.75" style="30" customWidth="1"/>
    <col min="14591" max="14841" width="9" style="30"/>
    <col min="14842" max="14842" width="14.375" style="30" customWidth="1"/>
    <col min="14843" max="14843" width="4.125" style="30" customWidth="1"/>
    <col min="14844" max="14844" width="63.625" style="30" customWidth="1"/>
    <col min="14845" max="14846" width="16.75" style="30" customWidth="1"/>
    <col min="14847" max="15097" width="9" style="30"/>
    <col min="15098" max="15098" width="14.375" style="30" customWidth="1"/>
    <col min="15099" max="15099" width="4.125" style="30" customWidth="1"/>
    <col min="15100" max="15100" width="63.625" style="30" customWidth="1"/>
    <col min="15101" max="15102" width="16.75" style="30" customWidth="1"/>
    <col min="15103" max="15353" width="9" style="30"/>
    <col min="15354" max="15354" width="14.375" style="30" customWidth="1"/>
    <col min="15355" max="15355" width="4.125" style="30" customWidth="1"/>
    <col min="15356" max="15356" width="63.625" style="30" customWidth="1"/>
    <col min="15357" max="15358" width="16.75" style="30" customWidth="1"/>
    <col min="15359" max="15609" width="9" style="30"/>
    <col min="15610" max="15610" width="14.375" style="30" customWidth="1"/>
    <col min="15611" max="15611" width="4.125" style="30" customWidth="1"/>
    <col min="15612" max="15612" width="63.625" style="30" customWidth="1"/>
    <col min="15613" max="15614" width="16.75" style="30" customWidth="1"/>
    <col min="15615" max="15865" width="9" style="30"/>
    <col min="15866" max="15866" width="14.375" style="30" customWidth="1"/>
    <col min="15867" max="15867" width="4.125" style="30" customWidth="1"/>
    <col min="15868" max="15868" width="63.625" style="30" customWidth="1"/>
    <col min="15869" max="15870" width="16.75" style="30" customWidth="1"/>
    <col min="15871" max="16121" width="9" style="30"/>
    <col min="16122" max="16122" width="14.375" style="30" customWidth="1"/>
    <col min="16123" max="16123" width="4.125" style="30" customWidth="1"/>
    <col min="16124" max="16124" width="63.625" style="30" customWidth="1"/>
    <col min="16125" max="16126" width="16.75" style="30" customWidth="1"/>
    <col min="16127" max="16384" width="9" style="30"/>
  </cols>
  <sheetData>
    <row r="1" spans="1:4" ht="15" customHeight="1">
      <c r="A1" s="662" t="s">
        <v>414</v>
      </c>
      <c r="B1" s="662"/>
      <c r="C1" s="662"/>
      <c r="D1" s="662"/>
    </row>
    <row r="2" spans="1:4" ht="15" customHeight="1">
      <c r="A2" s="663" t="s">
        <v>411</v>
      </c>
      <c r="B2" s="663"/>
      <c r="C2" s="663"/>
      <c r="D2" s="663"/>
    </row>
    <row r="3" spans="1:4" ht="21" customHeight="1">
      <c r="A3" s="664" t="s">
        <v>408</v>
      </c>
      <c r="B3" s="664"/>
      <c r="C3" s="664"/>
      <c r="D3" s="664"/>
    </row>
    <row r="4" spans="1:4" ht="20.100000000000001" customHeight="1">
      <c r="A4" s="664" t="s">
        <v>409</v>
      </c>
      <c r="B4" s="664"/>
      <c r="C4" s="664"/>
      <c r="D4" s="664"/>
    </row>
    <row r="5" spans="1:4" ht="18" customHeight="1">
      <c r="A5" s="662" t="s">
        <v>403</v>
      </c>
      <c r="B5" s="662"/>
      <c r="C5" s="662"/>
      <c r="D5" s="662"/>
    </row>
    <row r="6" spans="1:4" ht="18" customHeight="1">
      <c r="A6" s="665" t="s">
        <v>404</v>
      </c>
      <c r="B6" s="665"/>
      <c r="C6" s="665"/>
      <c r="D6" s="665"/>
    </row>
    <row r="7" spans="1:4" ht="18" customHeight="1">
      <c r="A7" s="665" t="s">
        <v>405</v>
      </c>
      <c r="B7" s="665"/>
      <c r="C7" s="665"/>
      <c r="D7" s="665"/>
    </row>
    <row r="8" spans="1:4" ht="15" customHeight="1">
      <c r="A8" s="662" t="s">
        <v>406</v>
      </c>
      <c r="B8" s="662"/>
      <c r="C8" s="662"/>
      <c r="D8" s="662"/>
    </row>
    <row r="9" spans="1:4" ht="25.5" customHeight="1">
      <c r="B9" s="711" t="s">
        <v>137</v>
      </c>
      <c r="C9" s="711"/>
      <c r="D9" s="711"/>
    </row>
    <row r="10" spans="1:4" ht="25.5" customHeight="1">
      <c r="B10" s="711" t="s">
        <v>22</v>
      </c>
      <c r="C10" s="711"/>
      <c r="D10" s="711"/>
    </row>
    <row r="11" spans="1:4" ht="25.5" customHeight="1">
      <c r="B11" s="30"/>
    </row>
    <row r="12" spans="1:4" ht="25.5" customHeight="1">
      <c r="B12" s="31" t="s">
        <v>23</v>
      </c>
      <c r="C12" s="14" t="s">
        <v>308</v>
      </c>
      <c r="D12" s="14"/>
    </row>
    <row r="13" spans="1:4" ht="25.5" customHeight="1">
      <c r="B13" s="31" t="s">
        <v>24</v>
      </c>
      <c r="C13" s="1" t="s">
        <v>25</v>
      </c>
      <c r="D13" s="14"/>
    </row>
    <row r="14" spans="1:4" ht="25.5" customHeight="1">
      <c r="B14" s="31" t="s">
        <v>26</v>
      </c>
      <c r="C14" s="14" t="s">
        <v>52</v>
      </c>
      <c r="D14" s="14"/>
    </row>
    <row r="15" spans="1:4" ht="25.5" customHeight="1">
      <c r="B15" s="31" t="s">
        <v>27</v>
      </c>
      <c r="C15" s="32" t="s">
        <v>53</v>
      </c>
      <c r="D15" s="14"/>
    </row>
    <row r="16" spans="1:4" ht="25.5" customHeight="1">
      <c r="C16" s="17" t="s">
        <v>29</v>
      </c>
      <c r="D16" s="14"/>
    </row>
    <row r="17" spans="2:4" ht="25.5" customHeight="1">
      <c r="B17" s="31" t="s">
        <v>54</v>
      </c>
      <c r="C17" s="33" t="s">
        <v>55</v>
      </c>
      <c r="D17" s="14"/>
    </row>
    <row r="18" spans="2:4" ht="25.5" customHeight="1">
      <c r="C18" s="712" t="s">
        <v>32</v>
      </c>
      <c r="D18" s="712"/>
    </row>
    <row r="19" spans="2:4" ht="25.5" customHeight="1">
      <c r="C19" s="19" t="s">
        <v>56</v>
      </c>
      <c r="D19" s="19"/>
    </row>
    <row r="20" spans="2:4" ht="25.5" customHeight="1">
      <c r="C20" s="19" t="s">
        <v>57</v>
      </c>
      <c r="D20" s="19"/>
    </row>
    <row r="21" spans="2:4" ht="25.5" customHeight="1">
      <c r="C21" s="19" t="s">
        <v>58</v>
      </c>
      <c r="D21" s="19"/>
    </row>
    <row r="22" spans="2:4" ht="25.5" customHeight="1">
      <c r="B22" s="34" t="s">
        <v>35</v>
      </c>
      <c r="C22" s="713" t="s">
        <v>309</v>
      </c>
      <c r="D22" s="713"/>
    </row>
    <row r="23" spans="2:4" ht="25.5" customHeight="1">
      <c r="B23" s="36"/>
      <c r="C23" s="713" t="s">
        <v>231</v>
      </c>
      <c r="D23" s="713"/>
    </row>
    <row r="24" spans="2:4" ht="25.5" customHeight="1">
      <c r="B24" s="36"/>
      <c r="C24" s="713" t="s">
        <v>230</v>
      </c>
      <c r="D24" s="713"/>
    </row>
    <row r="25" spans="2:4" ht="25.5" customHeight="1">
      <c r="B25" s="30"/>
      <c r="C25" s="714" t="s">
        <v>232</v>
      </c>
      <c r="D25" s="714"/>
    </row>
    <row r="26" spans="2:4" ht="25.5" customHeight="1">
      <c r="B26" s="34" t="s">
        <v>40</v>
      </c>
      <c r="C26" s="661" t="s">
        <v>268</v>
      </c>
      <c r="D26" s="661"/>
    </row>
    <row r="27" spans="2:4" ht="25.5" customHeight="1">
      <c r="B27" s="38" t="s">
        <v>41</v>
      </c>
      <c r="C27" s="661" t="s">
        <v>138</v>
      </c>
      <c r="D27" s="661"/>
    </row>
    <row r="28" spans="2:4" ht="25.5" customHeight="1">
      <c r="B28" s="39" t="s">
        <v>43</v>
      </c>
      <c r="C28" s="17" t="s">
        <v>136</v>
      </c>
      <c r="D28" s="40"/>
    </row>
    <row r="29" spans="2:4" ht="25.5" customHeight="1">
      <c r="C29" s="27" t="s">
        <v>85</v>
      </c>
      <c r="D29" s="14"/>
    </row>
    <row r="30" spans="2:4" ht="25.5" customHeight="1">
      <c r="B30" s="39" t="s">
        <v>45</v>
      </c>
      <c r="C30" s="41" t="s">
        <v>46</v>
      </c>
      <c r="D30" s="14"/>
    </row>
    <row r="31" spans="2:4" ht="25.5" customHeight="1">
      <c r="C31" s="41" t="s">
        <v>59</v>
      </c>
      <c r="D31" s="14"/>
    </row>
    <row r="32" spans="2:4" ht="25.5" customHeight="1">
      <c r="B32" s="30"/>
      <c r="C32" s="41" t="s">
        <v>48</v>
      </c>
      <c r="D32" s="14"/>
    </row>
    <row r="33" spans="2:4" ht="25.5" customHeight="1">
      <c r="B33" s="30"/>
      <c r="C33" s="41" t="s">
        <v>49</v>
      </c>
      <c r="D33" s="14"/>
    </row>
    <row r="34" spans="2:4" ht="25.5" customHeight="1">
      <c r="B34" s="30"/>
      <c r="C34" s="41"/>
      <c r="D34" s="14"/>
    </row>
    <row r="35" spans="2:4" ht="25.5" customHeight="1">
      <c r="B35" s="30"/>
      <c r="C35" s="41"/>
      <c r="D35" s="14"/>
    </row>
    <row r="36" spans="2:4" ht="25.5" customHeight="1">
      <c r="B36" s="30"/>
      <c r="C36" s="41"/>
      <c r="D36" s="14"/>
    </row>
    <row r="37" spans="2:4" ht="25.5" customHeight="1">
      <c r="B37" s="30"/>
      <c r="C37" s="41"/>
      <c r="D37" s="14"/>
    </row>
    <row r="38" spans="2:4" ht="25.5" customHeight="1">
      <c r="B38" s="30"/>
      <c r="C38" s="41"/>
      <c r="D38" s="14"/>
    </row>
    <row r="39" spans="2:4" ht="25.5" customHeight="1">
      <c r="B39" s="30"/>
      <c r="C39" s="41"/>
      <c r="D39" s="14"/>
    </row>
    <row r="40" spans="2:4" ht="29.25" customHeight="1">
      <c r="B40" s="30"/>
      <c r="C40" s="41"/>
      <c r="D40" s="14"/>
    </row>
    <row r="41" spans="2:4" ht="29.25" customHeight="1">
      <c r="B41" s="30"/>
    </row>
  </sheetData>
  <mergeCells count="17">
    <mergeCell ref="A1:D1"/>
    <mergeCell ref="A2:D2"/>
    <mergeCell ref="A3:D3"/>
    <mergeCell ref="A4:D4"/>
    <mergeCell ref="A5:D5"/>
    <mergeCell ref="A6:D6"/>
    <mergeCell ref="A7:D7"/>
    <mergeCell ref="A8:D8"/>
    <mergeCell ref="C27:D27"/>
    <mergeCell ref="B9:D9"/>
    <mergeCell ref="B10:D10"/>
    <mergeCell ref="C18:D18"/>
    <mergeCell ref="C26:D26"/>
    <mergeCell ref="C22:D22"/>
    <mergeCell ref="C23:D23"/>
    <mergeCell ref="C24:D24"/>
    <mergeCell ref="C25:D25"/>
  </mergeCells>
  <phoneticPr fontId="2"/>
  <pageMargins left="0.7" right="0.7" top="0.75" bottom="0.75" header="0.3" footer="0.3"/>
  <pageSetup paperSize="9" scale="79" orientation="portrait" r:id="rId1"/>
  <rowBreaks count="1" manualBreakCount="1">
    <brk id="39" min="1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4"/>
  <sheetViews>
    <sheetView topLeftCell="D1" zoomScaleNormal="100" workbookViewId="0">
      <selection activeCell="D1" sqref="D1:R1"/>
    </sheetView>
  </sheetViews>
  <sheetFormatPr defaultColWidth="6" defaultRowHeight="18.75" customHeight="1"/>
  <cols>
    <col min="1" max="1" width="8.375" style="55" hidden="1" customWidth="1"/>
    <col min="2" max="2" width="7.875" style="45" hidden="1" customWidth="1"/>
    <col min="3" max="3" width="20.25" style="45" hidden="1" customWidth="1"/>
    <col min="4" max="4" width="9.375" style="44" customWidth="1"/>
    <col min="5" max="5" width="4.375" style="45" customWidth="1"/>
    <col min="6" max="6" width="18.125" style="45" customWidth="1"/>
    <col min="7" max="8" width="6" style="224" hidden="1" customWidth="1"/>
    <col min="9" max="9" width="6" style="55" hidden="1" customWidth="1"/>
    <col min="10" max="10" width="6" style="54" customWidth="1"/>
    <col min="11" max="11" width="6" style="45" hidden="1" customWidth="1"/>
    <col min="12" max="12" width="9.375" style="225" customWidth="1"/>
    <col min="13" max="15" width="3.125" style="45" customWidth="1"/>
    <col min="16" max="16" width="9" style="45" customWidth="1"/>
    <col min="17" max="18" width="9" style="55" customWidth="1"/>
    <col min="19" max="19" width="6" style="55"/>
    <col min="20" max="16384" width="6" style="45"/>
  </cols>
  <sheetData>
    <row r="1" spans="1:19" ht="33">
      <c r="D1" s="752" t="s">
        <v>421</v>
      </c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</row>
    <row r="2" spans="1:19" ht="20.25">
      <c r="D2" s="345" t="s">
        <v>422</v>
      </c>
      <c r="F2" s="224"/>
      <c r="G2" s="346"/>
      <c r="H2" s="54"/>
      <c r="I2" s="54"/>
      <c r="L2" s="45"/>
      <c r="M2" s="55"/>
      <c r="N2" s="55"/>
      <c r="O2" s="55"/>
      <c r="P2" s="55"/>
      <c r="R2" s="45"/>
      <c r="S2" s="45"/>
    </row>
    <row r="3" spans="1:19" ht="19.5" thickBot="1">
      <c r="D3" s="121"/>
      <c r="E3" s="45" t="s">
        <v>140</v>
      </c>
      <c r="F3" s="224"/>
      <c r="G3" s="55"/>
      <c r="H3" s="54"/>
      <c r="I3" s="54"/>
      <c r="L3" s="45"/>
      <c r="M3" s="55"/>
      <c r="N3" s="55"/>
      <c r="O3" s="55"/>
      <c r="P3" s="55"/>
      <c r="R3" s="45"/>
      <c r="S3" s="45"/>
    </row>
    <row r="4" spans="1:19">
      <c r="D4" s="715" t="s">
        <v>61</v>
      </c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690"/>
      <c r="Q4" s="690"/>
      <c r="R4" s="691"/>
    </row>
    <row r="5" spans="1:19" ht="19.5" thickBot="1">
      <c r="D5" s="61" t="s">
        <v>72</v>
      </c>
      <c r="E5" s="717" t="s">
        <v>62</v>
      </c>
      <c r="F5" s="718"/>
      <c r="G5" s="347" t="s">
        <v>290</v>
      </c>
      <c r="H5" s="348" t="s">
        <v>291</v>
      </c>
      <c r="I5" s="349" t="s">
        <v>292</v>
      </c>
      <c r="J5" s="350" t="s">
        <v>293</v>
      </c>
      <c r="K5" s="122" t="s">
        <v>103</v>
      </c>
      <c r="L5" s="351" t="s">
        <v>141</v>
      </c>
      <c r="M5" s="214"/>
      <c r="N5" s="80" t="s">
        <v>74</v>
      </c>
      <c r="O5" s="215"/>
      <c r="P5" s="352" t="s">
        <v>295</v>
      </c>
      <c r="Q5" s="353" t="s">
        <v>296</v>
      </c>
      <c r="R5" s="354" t="s">
        <v>297</v>
      </c>
    </row>
    <row r="6" spans="1:19">
      <c r="A6" s="55">
        <v>4.1666666666666664E-2</v>
      </c>
      <c r="B6" s="55">
        <v>1.0416666666666666E-2</v>
      </c>
      <c r="C6" s="55">
        <v>6.9444444444444441E-3</v>
      </c>
      <c r="D6" s="67">
        <v>0.375</v>
      </c>
      <c r="E6" s="355" t="s">
        <v>66</v>
      </c>
      <c r="F6" s="68" t="s">
        <v>310</v>
      </c>
      <c r="G6" s="356">
        <v>4.5138888888888893E-3</v>
      </c>
      <c r="H6" s="356">
        <f t="shared" ref="H6:H29" si="0">G6*K6</f>
        <v>1.8055555555555557E-2</v>
      </c>
      <c r="I6" s="357">
        <v>2.0833333333333332E-2</v>
      </c>
      <c r="J6" s="719">
        <f>[2]参加人数一覧!E15</f>
        <v>8</v>
      </c>
      <c r="K6" s="358">
        <v>4</v>
      </c>
      <c r="L6" s="721">
        <f>[2]参加人数一覧!B15</f>
        <v>213</v>
      </c>
      <c r="M6" s="355">
        <v>1</v>
      </c>
      <c r="N6" s="359" t="s">
        <v>143</v>
      </c>
      <c r="O6" s="68">
        <f>M6+K6-1</f>
        <v>4</v>
      </c>
      <c r="P6" s="360">
        <f>D6-$A$6</f>
        <v>0.33333333333333331</v>
      </c>
      <c r="Q6" s="361">
        <f>D6-$B$6</f>
        <v>0.36458333333333331</v>
      </c>
      <c r="R6" s="362">
        <f>D6-$C$6</f>
        <v>0.36805555555555558</v>
      </c>
    </row>
    <row r="7" spans="1:19">
      <c r="D7" s="63">
        <f>D6+I6</f>
        <v>0.39583333333333331</v>
      </c>
      <c r="E7" s="363" t="s">
        <v>66</v>
      </c>
      <c r="F7" s="64" t="s">
        <v>310</v>
      </c>
      <c r="G7" s="364">
        <v>4.5138888888888893E-3</v>
      </c>
      <c r="H7" s="364">
        <f t="shared" si="0"/>
        <v>1.8055555555555557E-2</v>
      </c>
      <c r="I7" s="365">
        <v>2.0833333333333332E-2</v>
      </c>
      <c r="J7" s="720"/>
      <c r="K7" s="366">
        <v>4</v>
      </c>
      <c r="L7" s="722"/>
      <c r="M7" s="363">
        <f>O6+1</f>
        <v>5</v>
      </c>
      <c r="N7" s="367" t="s">
        <v>143</v>
      </c>
      <c r="O7" s="64">
        <f>[2]参加人数一覧!E15</f>
        <v>8</v>
      </c>
      <c r="P7" s="360">
        <f t="shared" ref="P7:P30" si="1">D7-$A$6</f>
        <v>0.35416666666666663</v>
      </c>
      <c r="Q7" s="361">
        <f t="shared" ref="Q7:Q30" si="2">D7-$B$6</f>
        <v>0.38541666666666663</v>
      </c>
      <c r="R7" s="362">
        <f t="shared" ref="R7:R30" si="3">D7-$C$6</f>
        <v>0.3888888888888889</v>
      </c>
    </row>
    <row r="8" spans="1:19">
      <c r="D8" s="69">
        <f t="shared" ref="D8:D22" si="4">D7+I7</f>
        <v>0.41666666666666663</v>
      </c>
      <c r="E8" s="368" t="s">
        <v>63</v>
      </c>
      <c r="F8" s="70" t="s">
        <v>302</v>
      </c>
      <c r="G8" s="369">
        <v>1.3888888888888889E-3</v>
      </c>
      <c r="H8" s="369">
        <f t="shared" si="0"/>
        <v>1.1111111111111112E-2</v>
      </c>
      <c r="I8" s="370">
        <v>1.3888888888888888E-2</v>
      </c>
      <c r="J8" s="723">
        <f>[2]参加人数一覧!J7</f>
        <v>23</v>
      </c>
      <c r="K8" s="371">
        <v>8</v>
      </c>
      <c r="L8" s="721">
        <f>[2]参加人数一覧!G7</f>
        <v>200</v>
      </c>
      <c r="M8" s="368">
        <v>1</v>
      </c>
      <c r="N8" s="372" t="s">
        <v>301</v>
      </c>
      <c r="O8" s="70">
        <f>M8+K8-1</f>
        <v>8</v>
      </c>
      <c r="P8" s="360">
        <f t="shared" si="1"/>
        <v>0.37499999999999994</v>
      </c>
      <c r="Q8" s="361">
        <f t="shared" si="2"/>
        <v>0.40624999999999994</v>
      </c>
      <c r="R8" s="362">
        <f t="shared" si="3"/>
        <v>0.40972222222222221</v>
      </c>
    </row>
    <row r="9" spans="1:19">
      <c r="D9" s="69">
        <f t="shared" si="4"/>
        <v>0.43055555555555552</v>
      </c>
      <c r="E9" s="373" t="s">
        <v>63</v>
      </c>
      <c r="F9" s="62" t="s">
        <v>69</v>
      </c>
      <c r="G9" s="374">
        <v>1.3888888888888889E-3</v>
      </c>
      <c r="H9" s="374">
        <f t="shared" si="0"/>
        <v>1.1111111111111112E-2</v>
      </c>
      <c r="I9" s="375">
        <v>1.0416666666666666E-2</v>
      </c>
      <c r="J9" s="724"/>
      <c r="K9" s="376">
        <v>8</v>
      </c>
      <c r="L9" s="725"/>
      <c r="M9" s="377">
        <f>O8+1</f>
        <v>9</v>
      </c>
      <c r="N9" s="372" t="s">
        <v>301</v>
      </c>
      <c r="O9" s="70">
        <f>M9+K9-1</f>
        <v>16</v>
      </c>
      <c r="P9" s="360">
        <f t="shared" si="1"/>
        <v>0.38888888888888884</v>
      </c>
      <c r="Q9" s="361">
        <f t="shared" si="2"/>
        <v>0.42013888888888884</v>
      </c>
      <c r="R9" s="362">
        <f t="shared" si="3"/>
        <v>0.4236111111111111</v>
      </c>
    </row>
    <row r="10" spans="1:19">
      <c r="D10" s="69">
        <f t="shared" si="4"/>
        <v>0.44097222222222221</v>
      </c>
      <c r="E10" s="377" t="s">
        <v>63</v>
      </c>
      <c r="F10" s="66" t="s">
        <v>302</v>
      </c>
      <c r="G10" s="378">
        <v>1.3888888888888889E-3</v>
      </c>
      <c r="H10" s="378">
        <f t="shared" si="0"/>
        <v>9.7222222222222224E-3</v>
      </c>
      <c r="I10" s="379">
        <v>1.0416666666666666E-2</v>
      </c>
      <c r="J10" s="720"/>
      <c r="K10" s="380">
        <v>7</v>
      </c>
      <c r="L10" s="725"/>
      <c r="M10" s="377">
        <f>O9+1</f>
        <v>17</v>
      </c>
      <c r="N10" s="381" t="s">
        <v>301</v>
      </c>
      <c r="O10" s="66">
        <f>[2]参加人数一覧!J7</f>
        <v>23</v>
      </c>
      <c r="P10" s="360">
        <f t="shared" si="1"/>
        <v>0.39930555555555552</v>
      </c>
      <c r="Q10" s="361">
        <f t="shared" si="2"/>
        <v>0.43055555555555552</v>
      </c>
      <c r="R10" s="362">
        <f t="shared" si="3"/>
        <v>0.43402777777777779</v>
      </c>
    </row>
    <row r="11" spans="1:19">
      <c r="D11" s="67">
        <f t="shared" si="4"/>
        <v>0.4513888888888889</v>
      </c>
      <c r="E11" s="355" t="s">
        <v>66</v>
      </c>
      <c r="F11" s="68" t="s">
        <v>302</v>
      </c>
      <c r="G11" s="356">
        <v>1.3888888888888889E-3</v>
      </c>
      <c r="H11" s="356">
        <f t="shared" si="0"/>
        <v>1.388888888888889E-2</v>
      </c>
      <c r="I11" s="357">
        <v>1.3888888888888888E-2</v>
      </c>
      <c r="J11" s="723">
        <f>[2]参加人数一覧!E7</f>
        <v>50</v>
      </c>
      <c r="K11" s="358">
        <v>10</v>
      </c>
      <c r="L11" s="721">
        <f>[2]参加人数一覧!B7</f>
        <v>440</v>
      </c>
      <c r="M11" s="355">
        <v>1</v>
      </c>
      <c r="N11" s="359" t="s">
        <v>311</v>
      </c>
      <c r="O11" s="68">
        <f>M11+K11-1</f>
        <v>10</v>
      </c>
      <c r="P11" s="360">
        <f t="shared" si="1"/>
        <v>0.40972222222222221</v>
      </c>
      <c r="Q11" s="361">
        <f t="shared" si="2"/>
        <v>0.44097222222222221</v>
      </c>
      <c r="R11" s="362">
        <f t="shared" si="3"/>
        <v>0.44444444444444448</v>
      </c>
    </row>
    <row r="12" spans="1:19">
      <c r="D12" s="71">
        <f t="shared" si="4"/>
        <v>0.46527777777777779</v>
      </c>
      <c r="E12" s="382" t="s">
        <v>66</v>
      </c>
      <c r="F12" s="72" t="s">
        <v>312</v>
      </c>
      <c r="G12" s="383">
        <v>1.3888888888888889E-3</v>
      </c>
      <c r="H12" s="383">
        <f t="shared" si="0"/>
        <v>1.388888888888889E-2</v>
      </c>
      <c r="I12" s="384">
        <v>1.3888888888888888E-2</v>
      </c>
      <c r="J12" s="724"/>
      <c r="K12" s="385">
        <v>10</v>
      </c>
      <c r="L12" s="725"/>
      <c r="M12" s="382">
        <f>O11+1</f>
        <v>11</v>
      </c>
      <c r="N12" s="386" t="s">
        <v>143</v>
      </c>
      <c r="O12" s="72">
        <f>M12+K12-1</f>
        <v>20</v>
      </c>
      <c r="P12" s="360">
        <f t="shared" si="1"/>
        <v>0.4236111111111111</v>
      </c>
      <c r="Q12" s="361">
        <f t="shared" si="2"/>
        <v>0.4548611111111111</v>
      </c>
      <c r="R12" s="362">
        <f t="shared" si="3"/>
        <v>0.45833333333333337</v>
      </c>
    </row>
    <row r="13" spans="1:19">
      <c r="D13" s="71">
        <f t="shared" si="4"/>
        <v>0.47916666666666669</v>
      </c>
      <c r="E13" s="382" t="s">
        <v>66</v>
      </c>
      <c r="F13" s="72" t="s">
        <v>313</v>
      </c>
      <c r="G13" s="383">
        <v>1.3888888888888889E-3</v>
      </c>
      <c r="H13" s="383">
        <f t="shared" si="0"/>
        <v>1.388888888888889E-2</v>
      </c>
      <c r="I13" s="384">
        <v>1.3888888888888888E-2</v>
      </c>
      <c r="J13" s="724"/>
      <c r="K13" s="385">
        <v>10</v>
      </c>
      <c r="L13" s="725"/>
      <c r="M13" s="382">
        <f>O12+1</f>
        <v>21</v>
      </c>
      <c r="N13" s="386" t="s">
        <v>301</v>
      </c>
      <c r="O13" s="72">
        <f>M13+K13-1</f>
        <v>30</v>
      </c>
      <c r="P13" s="360">
        <f t="shared" si="1"/>
        <v>0.4375</v>
      </c>
      <c r="Q13" s="361">
        <f t="shared" si="2"/>
        <v>0.46875</v>
      </c>
      <c r="R13" s="362">
        <f t="shared" si="3"/>
        <v>0.47222222222222227</v>
      </c>
    </row>
    <row r="14" spans="1:19">
      <c r="D14" s="71">
        <f t="shared" si="4"/>
        <v>0.49305555555555558</v>
      </c>
      <c r="E14" s="382" t="s">
        <v>66</v>
      </c>
      <c r="F14" s="66" t="s">
        <v>69</v>
      </c>
      <c r="G14" s="378">
        <v>1.3888888888888889E-3</v>
      </c>
      <c r="H14" s="378">
        <f>G14*K14</f>
        <v>1.388888888888889E-2</v>
      </c>
      <c r="I14" s="379">
        <v>1.3888888888888888E-2</v>
      </c>
      <c r="J14" s="724"/>
      <c r="K14" s="380">
        <v>10</v>
      </c>
      <c r="L14" s="725"/>
      <c r="M14" s="382">
        <f>O13+1</f>
        <v>31</v>
      </c>
      <c r="N14" s="386" t="s">
        <v>143</v>
      </c>
      <c r="O14" s="72">
        <f>M14+K14-1</f>
        <v>40</v>
      </c>
      <c r="P14" s="360">
        <f t="shared" si="1"/>
        <v>0.4513888888888889</v>
      </c>
      <c r="Q14" s="361">
        <f t="shared" si="2"/>
        <v>0.4826388888888889</v>
      </c>
      <c r="R14" s="362">
        <f t="shared" si="3"/>
        <v>0.48611111111111116</v>
      </c>
    </row>
    <row r="15" spans="1:19">
      <c r="D15" s="65">
        <f t="shared" si="4"/>
        <v>0.50694444444444442</v>
      </c>
      <c r="E15" s="363" t="s">
        <v>66</v>
      </c>
      <c r="F15" s="64" t="s">
        <v>144</v>
      </c>
      <c r="G15" s="364">
        <v>1.3888888888888889E-3</v>
      </c>
      <c r="H15" s="364">
        <f t="shared" si="0"/>
        <v>1.388888888888889E-2</v>
      </c>
      <c r="I15" s="365">
        <v>1.7361111111111112E-2</v>
      </c>
      <c r="J15" s="720"/>
      <c r="K15" s="366">
        <v>10</v>
      </c>
      <c r="L15" s="722"/>
      <c r="M15" s="363">
        <f>O14+1</f>
        <v>41</v>
      </c>
      <c r="N15" s="367" t="s">
        <v>301</v>
      </c>
      <c r="O15" s="64">
        <f>[2]参加人数一覧!E7</f>
        <v>50</v>
      </c>
      <c r="P15" s="360">
        <f t="shared" si="1"/>
        <v>0.46527777777777773</v>
      </c>
      <c r="Q15" s="361">
        <f t="shared" si="2"/>
        <v>0.49652777777777773</v>
      </c>
      <c r="R15" s="362">
        <f t="shared" si="3"/>
        <v>0.5</v>
      </c>
    </row>
    <row r="16" spans="1:19">
      <c r="D16" s="73">
        <f t="shared" si="4"/>
        <v>0.52430555555555558</v>
      </c>
      <c r="E16" s="373" t="s">
        <v>63</v>
      </c>
      <c r="F16" s="62" t="s">
        <v>145</v>
      </c>
      <c r="G16" s="374">
        <v>2.0833333333333333E-3</v>
      </c>
      <c r="H16" s="374">
        <f t="shared" si="0"/>
        <v>1.6666666666666666E-2</v>
      </c>
      <c r="I16" s="375">
        <v>1.7361111111111112E-2</v>
      </c>
      <c r="J16" s="193">
        <f>[2]参加人数一覧!J11</f>
        <v>8</v>
      </c>
      <c r="K16" s="376">
        <v>8</v>
      </c>
      <c r="L16" s="387">
        <f>[2]参加人数一覧!G11</f>
        <v>64</v>
      </c>
      <c r="M16" s="373">
        <v>1</v>
      </c>
      <c r="N16" t="s">
        <v>314</v>
      </c>
      <c r="O16" s="62">
        <f>[2]参加人数一覧!J11</f>
        <v>8</v>
      </c>
      <c r="P16" s="360">
        <f t="shared" si="1"/>
        <v>0.4826388888888889</v>
      </c>
      <c r="Q16" s="361">
        <f t="shared" si="2"/>
        <v>0.51388888888888895</v>
      </c>
      <c r="R16" s="362">
        <f t="shared" si="3"/>
        <v>0.51736111111111116</v>
      </c>
    </row>
    <row r="17" spans="4:18">
      <c r="D17" s="67">
        <f t="shared" si="4"/>
        <v>0.54166666666666674</v>
      </c>
      <c r="E17" s="355" t="s">
        <v>66</v>
      </c>
      <c r="F17" s="68" t="s">
        <v>315</v>
      </c>
      <c r="G17" s="356">
        <v>2.0833333333333333E-3</v>
      </c>
      <c r="H17" s="356">
        <f t="shared" si="0"/>
        <v>1.6666666666666666E-2</v>
      </c>
      <c r="I17" s="357">
        <v>1.7361111111111112E-2</v>
      </c>
      <c r="J17" s="723">
        <f>[2]参加人数一覧!E11</f>
        <v>16</v>
      </c>
      <c r="K17" s="358">
        <v>8</v>
      </c>
      <c r="L17" s="721">
        <f>[2]参加人数一覧!B11</f>
        <v>135</v>
      </c>
      <c r="M17" s="355">
        <v>1</v>
      </c>
      <c r="N17" s="359" t="s">
        <v>311</v>
      </c>
      <c r="O17" s="68">
        <f>M17+K17-1</f>
        <v>8</v>
      </c>
      <c r="P17" s="360">
        <f t="shared" si="1"/>
        <v>0.50000000000000011</v>
      </c>
      <c r="Q17" s="361">
        <f t="shared" si="2"/>
        <v>0.53125000000000011</v>
      </c>
      <c r="R17" s="362">
        <f t="shared" si="3"/>
        <v>0.53472222222222232</v>
      </c>
    </row>
    <row r="18" spans="4:18">
      <c r="D18" s="63">
        <f t="shared" si="4"/>
        <v>0.5590277777777779</v>
      </c>
      <c r="E18" s="363" t="s">
        <v>66</v>
      </c>
      <c r="F18" s="64" t="s">
        <v>315</v>
      </c>
      <c r="G18" s="364">
        <v>2.0833333333333333E-3</v>
      </c>
      <c r="H18" s="364">
        <f t="shared" si="0"/>
        <v>1.6666666666666666E-2</v>
      </c>
      <c r="I18" s="365">
        <v>3.125E-2</v>
      </c>
      <c r="J18" s="720"/>
      <c r="K18" s="366">
        <v>8</v>
      </c>
      <c r="L18" s="722"/>
      <c r="M18" s="363">
        <f>O17+1</f>
        <v>9</v>
      </c>
      <c r="N18" s="367" t="s">
        <v>301</v>
      </c>
      <c r="O18" s="64">
        <f>[2]参加人数一覧!E11</f>
        <v>16</v>
      </c>
      <c r="P18" s="360">
        <f t="shared" si="1"/>
        <v>0.51736111111111127</v>
      </c>
      <c r="Q18" s="361">
        <f t="shared" si="2"/>
        <v>0.54861111111111127</v>
      </c>
      <c r="R18" s="362">
        <f t="shared" si="3"/>
        <v>0.55208333333333348</v>
      </c>
    </row>
    <row r="19" spans="4:18">
      <c r="D19" s="73">
        <f t="shared" si="4"/>
        <v>0.5902777777777779</v>
      </c>
      <c r="E19" s="388" t="s">
        <v>63</v>
      </c>
      <c r="F19" s="74" t="s">
        <v>316</v>
      </c>
      <c r="G19" s="389">
        <v>1.736111111111111E-3</v>
      </c>
      <c r="H19" s="389">
        <f t="shared" si="0"/>
        <v>8.6805555555555559E-3</v>
      </c>
      <c r="I19" s="390">
        <v>1.7361111111111112E-2</v>
      </c>
      <c r="J19" s="391">
        <f>[2]参加人数一覧!J19</f>
        <v>5</v>
      </c>
      <c r="K19" s="392">
        <v>5</v>
      </c>
      <c r="L19" s="393">
        <f>[2]参加人数一覧!G19</f>
        <v>39</v>
      </c>
      <c r="M19" s="388">
        <v>1</v>
      </c>
      <c r="N19" s="394" t="s">
        <v>301</v>
      </c>
      <c r="O19" s="74">
        <f>[2]参加人数一覧!J19</f>
        <v>5</v>
      </c>
      <c r="P19" s="360">
        <f t="shared" si="1"/>
        <v>0.54861111111111127</v>
      </c>
      <c r="Q19" s="361">
        <f t="shared" si="2"/>
        <v>0.57986111111111127</v>
      </c>
      <c r="R19" s="362">
        <f t="shared" si="3"/>
        <v>0.58333333333333348</v>
      </c>
    </row>
    <row r="20" spans="4:18">
      <c r="D20" s="73">
        <f t="shared" si="4"/>
        <v>0.60763888888888906</v>
      </c>
      <c r="E20" s="388" t="s">
        <v>66</v>
      </c>
      <c r="F20" s="74" t="s">
        <v>317</v>
      </c>
      <c r="G20" s="389">
        <v>1.736111111111111E-3</v>
      </c>
      <c r="H20" s="389">
        <f t="shared" si="0"/>
        <v>6.9444444444444441E-3</v>
      </c>
      <c r="I20" s="390">
        <v>1.3888888888888888E-2</v>
      </c>
      <c r="J20" s="391">
        <f>[2]参加人数一覧!E19</f>
        <v>4</v>
      </c>
      <c r="K20" s="392">
        <v>4</v>
      </c>
      <c r="L20" s="393">
        <f>[2]参加人数一覧!B19</f>
        <v>30</v>
      </c>
      <c r="M20" s="388">
        <v>1</v>
      </c>
      <c r="N20" s="394" t="s">
        <v>143</v>
      </c>
      <c r="O20" s="74">
        <f>[2]参加人数一覧!E19</f>
        <v>4</v>
      </c>
      <c r="P20" s="360">
        <f t="shared" si="1"/>
        <v>0.56597222222222243</v>
      </c>
      <c r="Q20" s="361">
        <f t="shared" si="2"/>
        <v>0.59722222222222243</v>
      </c>
      <c r="R20" s="362">
        <f t="shared" si="3"/>
        <v>0.60069444444444464</v>
      </c>
    </row>
    <row r="21" spans="4:18">
      <c r="D21" s="73">
        <f t="shared" si="4"/>
        <v>0.6215277777777779</v>
      </c>
      <c r="E21" s="388" t="s">
        <v>63</v>
      </c>
      <c r="F21" s="74" t="s">
        <v>318</v>
      </c>
      <c r="G21" s="389">
        <v>4.8611111111111112E-3</v>
      </c>
      <c r="H21" s="389">
        <f t="shared" si="0"/>
        <v>1.9444444444444445E-2</v>
      </c>
      <c r="I21" s="390">
        <v>2.0833333333333332E-2</v>
      </c>
      <c r="J21" s="391">
        <f>[2]参加人数一覧!J15</f>
        <v>4</v>
      </c>
      <c r="K21" s="392">
        <v>4</v>
      </c>
      <c r="L21" s="393">
        <f>[2]参加人数一覧!G15</f>
        <v>82</v>
      </c>
      <c r="M21" s="388">
        <v>1</v>
      </c>
      <c r="N21" s="394" t="s">
        <v>311</v>
      </c>
      <c r="O21" s="74">
        <f>[2]参加人数一覧!J15</f>
        <v>4</v>
      </c>
      <c r="P21" s="360">
        <f t="shared" si="1"/>
        <v>0.57986111111111127</v>
      </c>
      <c r="Q21" s="361">
        <f t="shared" si="2"/>
        <v>0.61111111111111127</v>
      </c>
      <c r="R21" s="362">
        <f t="shared" si="3"/>
        <v>0.61458333333333348</v>
      </c>
    </row>
    <row r="22" spans="4:18">
      <c r="D22" s="726">
        <f t="shared" si="4"/>
        <v>0.64236111111111127</v>
      </c>
      <c r="E22" s="395" t="s">
        <v>63</v>
      </c>
      <c r="F22" s="77" t="s">
        <v>146</v>
      </c>
      <c r="G22" s="369">
        <v>1.3888888888888889E-3</v>
      </c>
      <c r="H22" s="369">
        <f>G22*K22</f>
        <v>1.3888888888888889E-3</v>
      </c>
      <c r="I22" s="370">
        <v>3.472222222222222E-3</v>
      </c>
      <c r="J22" s="723">
        <v>2</v>
      </c>
      <c r="K22" s="396">
        <v>1</v>
      </c>
      <c r="L22" s="721" t="s">
        <v>319</v>
      </c>
      <c r="M22" s="395"/>
      <c r="N22" s="397"/>
      <c r="O22" s="77"/>
      <c r="P22" s="728">
        <f t="shared" si="1"/>
        <v>0.60069444444444464</v>
      </c>
      <c r="Q22" s="728">
        <f t="shared" si="2"/>
        <v>0.63194444444444464</v>
      </c>
      <c r="R22" s="730">
        <f t="shared" si="3"/>
        <v>0.63541666666666685</v>
      </c>
    </row>
    <row r="23" spans="4:18">
      <c r="D23" s="727"/>
      <c r="E23" s="363" t="s">
        <v>63</v>
      </c>
      <c r="F23" s="64" t="s">
        <v>147</v>
      </c>
      <c r="G23" s="398"/>
      <c r="H23" s="398"/>
      <c r="I23" s="399"/>
      <c r="J23" s="720"/>
      <c r="K23" s="366">
        <v>1</v>
      </c>
      <c r="L23" s="722"/>
      <c r="M23" s="363"/>
      <c r="N23" s="367"/>
      <c r="O23" s="64"/>
      <c r="P23" s="729"/>
      <c r="Q23" s="729"/>
      <c r="R23" s="731"/>
    </row>
    <row r="24" spans="4:18">
      <c r="D24" s="726">
        <f>D22+I22</f>
        <v>0.64583333333333348</v>
      </c>
      <c r="E24" s="395" t="s">
        <v>148</v>
      </c>
      <c r="F24" s="77" t="s">
        <v>146</v>
      </c>
      <c r="G24" s="400">
        <v>1.3888888888888889E-3</v>
      </c>
      <c r="H24" s="400">
        <f>G24*K24</f>
        <v>1.3888888888888889E-3</v>
      </c>
      <c r="I24" s="401">
        <v>1.0416666666666666E-2</v>
      </c>
      <c r="J24" s="723">
        <v>2</v>
      </c>
      <c r="K24" s="396">
        <v>1</v>
      </c>
      <c r="L24" s="721" t="s">
        <v>319</v>
      </c>
      <c r="M24" s="395"/>
      <c r="N24" s="397"/>
      <c r="O24" s="77"/>
      <c r="P24" s="728">
        <f t="shared" si="1"/>
        <v>0.60416666666666685</v>
      </c>
      <c r="Q24" s="728">
        <f t="shared" si="2"/>
        <v>0.63541666666666685</v>
      </c>
      <c r="R24" s="730">
        <f t="shared" si="3"/>
        <v>0.63888888888888906</v>
      </c>
    </row>
    <row r="25" spans="4:18">
      <c r="D25" s="727"/>
      <c r="E25" s="363" t="s">
        <v>148</v>
      </c>
      <c r="F25" s="64" t="s">
        <v>147</v>
      </c>
      <c r="G25" s="364"/>
      <c r="H25" s="364"/>
      <c r="I25" s="365"/>
      <c r="J25" s="720"/>
      <c r="K25" s="366">
        <v>1</v>
      </c>
      <c r="L25" s="722"/>
      <c r="M25" s="363"/>
      <c r="N25" s="367"/>
      <c r="O25" s="64"/>
      <c r="P25" s="729"/>
      <c r="Q25" s="729"/>
      <c r="R25" s="731"/>
    </row>
    <row r="26" spans="4:18">
      <c r="D26" s="212">
        <f>D24+I24</f>
        <v>0.65625000000000011</v>
      </c>
      <c r="E26" s="395" t="s">
        <v>66</v>
      </c>
      <c r="F26" s="77" t="s">
        <v>149</v>
      </c>
      <c r="G26" s="400">
        <v>9.7222222222222224E-3</v>
      </c>
      <c r="H26" s="400">
        <f t="shared" si="0"/>
        <v>1.9444444444444445E-2</v>
      </c>
      <c r="I26" s="401">
        <v>2.4305555555555556E-2</v>
      </c>
      <c r="J26" s="78">
        <f>[2]参加人数一覧!E23</f>
        <v>2</v>
      </c>
      <c r="K26" s="396">
        <v>2</v>
      </c>
      <c r="L26" s="393">
        <f>[2]参加人数一覧!B23</f>
        <v>26</v>
      </c>
      <c r="M26" s="395">
        <v>1</v>
      </c>
      <c r="N26" s="397" t="s">
        <v>300</v>
      </c>
      <c r="O26" s="68">
        <f>M26+K26-1</f>
        <v>2</v>
      </c>
      <c r="P26" s="360">
        <f t="shared" si="1"/>
        <v>0.61458333333333348</v>
      </c>
      <c r="Q26" s="361">
        <f t="shared" si="2"/>
        <v>0.64583333333333348</v>
      </c>
      <c r="R26" s="362">
        <f t="shared" si="3"/>
        <v>0.64930555555555569</v>
      </c>
    </row>
    <row r="27" spans="4:18">
      <c r="D27" s="212">
        <f>D26+I26</f>
        <v>0.68055555555555569</v>
      </c>
      <c r="E27" s="355" t="s">
        <v>63</v>
      </c>
      <c r="F27" s="68" t="s">
        <v>320</v>
      </c>
      <c r="G27" s="356">
        <v>2.7777777777777779E-3</v>
      </c>
      <c r="H27" s="356">
        <f t="shared" si="0"/>
        <v>8.3333333333333332E-3</v>
      </c>
      <c r="I27" s="357">
        <v>1.0416666666666666E-2</v>
      </c>
      <c r="J27" s="723">
        <f>[2]参加人数一覧!J25</f>
        <v>5</v>
      </c>
      <c r="K27" s="358">
        <v>3</v>
      </c>
      <c r="L27" s="732">
        <f>[2]参加人数一覧!G25</f>
        <v>44</v>
      </c>
      <c r="M27" s="355">
        <v>1</v>
      </c>
      <c r="N27" s="359" t="s">
        <v>65</v>
      </c>
      <c r="O27" s="68">
        <f>M27+K27-1</f>
        <v>3</v>
      </c>
      <c r="P27" s="360">
        <f t="shared" si="1"/>
        <v>0.63888888888888906</v>
      </c>
      <c r="Q27" s="361">
        <f t="shared" si="2"/>
        <v>0.67013888888888906</v>
      </c>
      <c r="R27" s="362">
        <f t="shared" si="3"/>
        <v>0.67361111111111127</v>
      </c>
    </row>
    <row r="28" spans="4:18">
      <c r="D28" s="63">
        <f>D27+I27</f>
        <v>0.69097222222222232</v>
      </c>
      <c r="E28" s="402" t="s">
        <v>63</v>
      </c>
      <c r="F28" s="75" t="s">
        <v>320</v>
      </c>
      <c r="G28" s="398">
        <v>2.7777777777777779E-3</v>
      </c>
      <c r="H28" s="398">
        <f>G28*K28</f>
        <v>5.5555555555555558E-3</v>
      </c>
      <c r="I28" s="399">
        <v>6.9444444444444441E-3</v>
      </c>
      <c r="J28" s="720"/>
      <c r="K28" s="403">
        <v>2</v>
      </c>
      <c r="L28" s="733"/>
      <c r="M28" s="377">
        <f>O27+1</f>
        <v>4</v>
      </c>
      <c r="N28" s="381" t="s">
        <v>65</v>
      </c>
      <c r="O28" s="66">
        <f>$J$27</f>
        <v>5</v>
      </c>
      <c r="P28" s="360">
        <f t="shared" si="1"/>
        <v>0.64930555555555569</v>
      </c>
      <c r="Q28" s="361">
        <f t="shared" si="2"/>
        <v>0.68055555555555569</v>
      </c>
      <c r="R28" s="362">
        <f t="shared" si="3"/>
        <v>0.6840277777777779</v>
      </c>
    </row>
    <row r="29" spans="4:18">
      <c r="D29" s="212">
        <f>D28+I28</f>
        <v>0.69791666666666674</v>
      </c>
      <c r="E29" s="395" t="s">
        <v>66</v>
      </c>
      <c r="F29" s="77" t="s">
        <v>150</v>
      </c>
      <c r="G29" s="404">
        <v>2.7777777777777779E-3</v>
      </c>
      <c r="H29" s="405">
        <f t="shared" si="0"/>
        <v>1.1111111111111112E-2</v>
      </c>
      <c r="I29" s="401">
        <v>1.0416666666666666E-2</v>
      </c>
      <c r="J29" s="723">
        <f>[2]参加人数一覧!E25</f>
        <v>8</v>
      </c>
      <c r="K29" s="396">
        <v>4</v>
      </c>
      <c r="L29" s="732">
        <f>[2]参加人数一覧!B25</f>
        <v>64</v>
      </c>
      <c r="M29" s="395">
        <v>1</v>
      </c>
      <c r="N29" s="397" t="s">
        <v>301</v>
      </c>
      <c r="O29" s="77">
        <f>M29+K29-1</f>
        <v>4</v>
      </c>
      <c r="P29" s="360">
        <f t="shared" si="1"/>
        <v>0.65625000000000011</v>
      </c>
      <c r="Q29" s="361">
        <f t="shared" si="2"/>
        <v>0.68750000000000011</v>
      </c>
      <c r="R29" s="362">
        <f t="shared" si="3"/>
        <v>0.69097222222222232</v>
      </c>
    </row>
    <row r="30" spans="4:18" ht="19.5" thickBot="1">
      <c r="D30" s="123">
        <f>D29+I29</f>
        <v>0.70833333333333337</v>
      </c>
      <c r="E30" s="406" t="s">
        <v>66</v>
      </c>
      <c r="F30" s="79" t="s">
        <v>320</v>
      </c>
      <c r="G30" s="407">
        <v>2.7777777777777779E-3</v>
      </c>
      <c r="H30" s="408">
        <f>G30*K30</f>
        <v>1.1111111111111112E-2</v>
      </c>
      <c r="I30" s="409">
        <v>1.3888888888888888E-2</v>
      </c>
      <c r="J30" s="734"/>
      <c r="K30" s="410">
        <v>4</v>
      </c>
      <c r="L30" s="735"/>
      <c r="M30" s="406">
        <f>O29+1</f>
        <v>5</v>
      </c>
      <c r="N30" s="411" t="s">
        <v>301</v>
      </c>
      <c r="O30" s="79">
        <f>M30+K30-1</f>
        <v>8</v>
      </c>
      <c r="P30" s="412">
        <f t="shared" si="1"/>
        <v>0.66666666666666674</v>
      </c>
      <c r="Q30" s="412">
        <f t="shared" si="2"/>
        <v>0.69791666666666674</v>
      </c>
      <c r="R30" s="413">
        <f t="shared" si="3"/>
        <v>0.70138888888888895</v>
      </c>
    </row>
    <row r="31" spans="4:18" ht="18.75" customHeight="1" thickBot="1"/>
    <row r="32" spans="4:18" ht="19.5" thickBot="1">
      <c r="D32" s="689" t="s">
        <v>71</v>
      </c>
      <c r="E32" s="690"/>
      <c r="F32" s="690"/>
      <c r="G32" s="690"/>
      <c r="H32" s="690"/>
      <c r="I32" s="690"/>
      <c r="J32" s="690"/>
      <c r="K32" s="690"/>
      <c r="L32" s="690"/>
      <c r="M32" s="690"/>
      <c r="N32" s="690"/>
      <c r="O32" s="690"/>
      <c r="P32" s="716"/>
      <c r="Q32" s="716"/>
      <c r="R32" s="736"/>
    </row>
    <row r="33" spans="1:19" ht="19.5" thickBot="1">
      <c r="A33" s="55">
        <v>4.1666666666666664E-2</v>
      </c>
      <c r="B33" s="55">
        <v>3.4722222222222224E-2</v>
      </c>
      <c r="C33" s="55">
        <v>2.7777777777777776E-2</v>
      </c>
      <c r="D33" s="46" t="s">
        <v>72</v>
      </c>
      <c r="E33" s="670" t="s">
        <v>73</v>
      </c>
      <c r="F33" s="671"/>
      <c r="G33" s="301"/>
      <c r="H33" s="227"/>
      <c r="I33" s="302" t="s">
        <v>292</v>
      </c>
      <c r="J33" s="47"/>
      <c r="K33" s="47"/>
      <c r="L33" s="124" t="s">
        <v>141</v>
      </c>
      <c r="M33" s="208"/>
      <c r="N33" s="47" t="s">
        <v>74</v>
      </c>
      <c r="O33" s="209"/>
      <c r="P33" s="231" t="s">
        <v>295</v>
      </c>
      <c r="Q33" s="232" t="s">
        <v>296</v>
      </c>
      <c r="R33" s="233" t="s">
        <v>297</v>
      </c>
    </row>
    <row r="34" spans="1:19">
      <c r="A34" s="55">
        <v>6.25E-2</v>
      </c>
      <c r="B34" s="55">
        <v>4.8611111111111112E-2</v>
      </c>
      <c r="C34" s="55">
        <v>4.1666666666666664E-2</v>
      </c>
      <c r="D34" s="125">
        <v>0.41666666666666669</v>
      </c>
      <c r="E34" s="414" t="s">
        <v>66</v>
      </c>
      <c r="F34" s="81" t="s">
        <v>151</v>
      </c>
      <c r="G34" s="415"/>
      <c r="H34" s="415"/>
      <c r="I34" s="416"/>
      <c r="J34" s="126"/>
      <c r="K34" s="126"/>
      <c r="L34" s="417">
        <f>ROUNDUP([2]参加人数一覧!B35/2,0)+10</f>
        <v>51</v>
      </c>
      <c r="M34" s="737" t="s">
        <v>321</v>
      </c>
      <c r="N34" s="738"/>
      <c r="O34" s="739"/>
      <c r="P34" s="418">
        <f>D34-$A$33</f>
        <v>0.375</v>
      </c>
      <c r="Q34" s="419">
        <f>D34-$B$33</f>
        <v>0.38194444444444448</v>
      </c>
      <c r="R34" s="420">
        <f>D34-$C$33</f>
        <v>0.3888888888888889</v>
      </c>
    </row>
    <row r="35" spans="1:19">
      <c r="B35" s="55"/>
      <c r="C35" s="55"/>
      <c r="D35" s="127">
        <v>0.4375</v>
      </c>
      <c r="E35" s="421" t="s">
        <v>152</v>
      </c>
      <c r="F35" s="128" t="s">
        <v>153</v>
      </c>
      <c r="G35" s="422"/>
      <c r="H35" s="422"/>
      <c r="I35" s="423"/>
      <c r="J35" s="129"/>
      <c r="K35" s="129"/>
      <c r="L35" s="424" t="s">
        <v>322</v>
      </c>
      <c r="M35" s="130"/>
      <c r="N35" s="76"/>
      <c r="O35" s="425"/>
      <c r="P35" s="426">
        <f>D35-$A$34</f>
        <v>0.375</v>
      </c>
      <c r="Q35" s="427">
        <f>D35-$B$34</f>
        <v>0.3888888888888889</v>
      </c>
      <c r="R35" s="428">
        <f>D35-$C$34</f>
        <v>0.39583333333333331</v>
      </c>
    </row>
    <row r="36" spans="1:19">
      <c r="B36" s="55"/>
      <c r="C36" s="55"/>
      <c r="D36" s="127">
        <v>0.4375</v>
      </c>
      <c r="E36" s="421" t="s">
        <v>77</v>
      </c>
      <c r="F36" s="128" t="s">
        <v>78</v>
      </c>
      <c r="G36" s="422"/>
      <c r="H36" s="422"/>
      <c r="I36" s="423"/>
      <c r="J36" s="129"/>
      <c r="K36" s="129"/>
      <c r="L36" s="424">
        <f>[2]参加人数一覧!G31</f>
        <v>16</v>
      </c>
      <c r="M36" s="130"/>
      <c r="N36" s="76"/>
      <c r="O36" s="425"/>
      <c r="P36" s="429">
        <f>D36-$A$33</f>
        <v>0.39583333333333331</v>
      </c>
      <c r="Q36" s="427">
        <f>D36-$B$33</f>
        <v>0.40277777777777779</v>
      </c>
      <c r="R36" s="428">
        <f>D36-$C$33</f>
        <v>0.40972222222222221</v>
      </c>
    </row>
    <row r="37" spans="1:19">
      <c r="B37" s="55"/>
      <c r="C37" s="55"/>
      <c r="D37" s="212">
        <v>0.54166666666666663</v>
      </c>
      <c r="E37" s="395" t="s">
        <v>66</v>
      </c>
      <c r="F37" s="77" t="s">
        <v>154</v>
      </c>
      <c r="G37" s="430"/>
      <c r="H37" s="430"/>
      <c r="I37" s="431"/>
      <c r="J37" s="78"/>
      <c r="K37" s="78"/>
      <c r="L37" s="432">
        <f>[2]参加人数一覧!B35-[2]競技ダイヤ!L34</f>
        <v>30</v>
      </c>
      <c r="M37" s="740" t="s">
        <v>155</v>
      </c>
      <c r="N37" s="741"/>
      <c r="O37" s="742"/>
      <c r="P37" s="426">
        <f>D37-$A$33</f>
        <v>0.49999999999999994</v>
      </c>
      <c r="Q37" s="433">
        <f>D37-$B$33</f>
        <v>0.50694444444444442</v>
      </c>
      <c r="R37" s="434">
        <f>D37-$C$33</f>
        <v>0.51388888888888884</v>
      </c>
    </row>
    <row r="38" spans="1:19" ht="19.5" thickBot="1">
      <c r="B38" s="55"/>
      <c r="C38" s="55"/>
      <c r="D38" s="212">
        <v>0.64583333333333337</v>
      </c>
      <c r="E38" s="435" t="s">
        <v>77</v>
      </c>
      <c r="F38" s="82" t="s">
        <v>156</v>
      </c>
      <c r="G38" s="436"/>
      <c r="H38" s="436"/>
      <c r="I38" s="437"/>
      <c r="J38" s="131"/>
      <c r="K38" s="438"/>
      <c r="L38" s="439">
        <f>[2]参加人数一覧!$G$37</f>
        <v>17</v>
      </c>
      <c r="M38" s="435"/>
      <c r="N38" s="131"/>
      <c r="O38" s="82"/>
      <c r="P38" s="440">
        <f>D38-$A$33</f>
        <v>0.60416666666666674</v>
      </c>
      <c r="Q38" s="433">
        <f>D38-$B$33</f>
        <v>0.61111111111111116</v>
      </c>
      <c r="R38" s="434">
        <f>D38-$C$33</f>
        <v>0.61805555555555558</v>
      </c>
    </row>
    <row r="39" spans="1:19" ht="19.5" thickBot="1">
      <c r="B39" s="55"/>
      <c r="C39" s="55"/>
      <c r="D39" s="46" t="s">
        <v>72</v>
      </c>
      <c r="E39" s="670" t="s">
        <v>75</v>
      </c>
      <c r="F39" s="671"/>
      <c r="G39" s="301"/>
      <c r="H39" s="227"/>
      <c r="I39" s="302" t="s">
        <v>292</v>
      </c>
      <c r="J39" s="47"/>
      <c r="K39" s="47"/>
      <c r="L39" s="124" t="s">
        <v>141</v>
      </c>
      <c r="M39" s="208"/>
      <c r="N39" s="47" t="s">
        <v>74</v>
      </c>
      <c r="O39" s="209"/>
      <c r="P39" s="231" t="s">
        <v>295</v>
      </c>
      <c r="Q39" s="232" t="s">
        <v>296</v>
      </c>
      <c r="R39" s="233" t="s">
        <v>297</v>
      </c>
    </row>
    <row r="40" spans="1:19">
      <c r="B40" s="55"/>
      <c r="C40" s="55"/>
      <c r="D40" s="213">
        <v>0.4375</v>
      </c>
      <c r="E40" s="388" t="s">
        <v>66</v>
      </c>
      <c r="F40" s="74" t="s">
        <v>157</v>
      </c>
      <c r="G40" s="441"/>
      <c r="H40" s="441"/>
      <c r="I40" s="442"/>
      <c r="J40" s="391"/>
      <c r="K40" s="443"/>
      <c r="L40" s="444">
        <f>[2]参加人数一覧!B45</f>
        <v>29</v>
      </c>
      <c r="M40" s="388"/>
      <c r="N40" s="394"/>
      <c r="O40" s="74"/>
      <c r="P40" s="445">
        <f>D40-$A$33</f>
        <v>0.39583333333333331</v>
      </c>
      <c r="Q40" s="446">
        <f>D40-$B$33</f>
        <v>0.40277777777777779</v>
      </c>
      <c r="R40" s="447">
        <f>D40-$C$33</f>
        <v>0.40972222222222221</v>
      </c>
    </row>
    <row r="41" spans="1:19">
      <c r="B41" s="55"/>
      <c r="C41" s="55"/>
      <c r="D41" s="73">
        <v>0.45833333333333331</v>
      </c>
      <c r="E41" s="388" t="s">
        <v>66</v>
      </c>
      <c r="F41" s="74" t="s">
        <v>158</v>
      </c>
      <c r="G41" s="441"/>
      <c r="H41" s="441"/>
      <c r="I41" s="442"/>
      <c r="J41" s="391"/>
      <c r="K41" s="443"/>
      <c r="L41" s="393">
        <f>[2]参加人数一覧!B39</f>
        <v>27</v>
      </c>
      <c r="M41" s="388"/>
      <c r="N41" s="394"/>
      <c r="O41" s="74"/>
      <c r="P41" s="445">
        <f>D41-$A$33</f>
        <v>0.41666666666666663</v>
      </c>
      <c r="Q41" s="446">
        <f>D41-$B$33</f>
        <v>0.4236111111111111</v>
      </c>
      <c r="R41" s="447">
        <f>D41-$C$33</f>
        <v>0.43055555555555552</v>
      </c>
    </row>
    <row r="42" spans="1:19">
      <c r="B42" s="55"/>
      <c r="C42" s="55"/>
      <c r="D42" s="73">
        <v>0.58333333333333337</v>
      </c>
      <c r="E42" s="395" t="s">
        <v>63</v>
      </c>
      <c r="F42" s="77" t="s">
        <v>158</v>
      </c>
      <c r="G42" s="448"/>
      <c r="H42" s="448"/>
      <c r="I42" s="431"/>
      <c r="J42" s="78"/>
      <c r="K42" s="449"/>
      <c r="L42" s="450">
        <f>[2]参加人数一覧!$G$39</f>
        <v>14</v>
      </c>
      <c r="M42" s="395"/>
      <c r="N42" s="397"/>
      <c r="O42" s="77"/>
      <c r="P42" s="445">
        <f>D42-$A$33</f>
        <v>0.54166666666666674</v>
      </c>
      <c r="Q42" s="446">
        <f>D42-$B$33</f>
        <v>0.54861111111111116</v>
      </c>
      <c r="R42" s="447">
        <f>D42-$C$33</f>
        <v>0.55555555555555558</v>
      </c>
    </row>
    <row r="43" spans="1:19" ht="19.5" thickBot="1">
      <c r="D43" s="83">
        <v>0.60416666666666663</v>
      </c>
      <c r="E43" s="435" t="s">
        <v>63</v>
      </c>
      <c r="F43" s="82" t="s">
        <v>157</v>
      </c>
      <c r="G43" s="436"/>
      <c r="H43" s="436"/>
      <c r="I43" s="437"/>
      <c r="J43" s="131"/>
      <c r="K43" s="438"/>
      <c r="L43" s="439">
        <f>[2]参加人数一覧!$G$45</f>
        <v>19</v>
      </c>
      <c r="M43" s="435"/>
      <c r="N43" s="451"/>
      <c r="O43" s="82"/>
      <c r="P43" s="412">
        <f>D43-$A$33</f>
        <v>0.5625</v>
      </c>
      <c r="Q43" s="412">
        <f>D43-$B$33</f>
        <v>0.56944444444444442</v>
      </c>
      <c r="R43" s="413">
        <f>D43-$C$33</f>
        <v>0.57638888888888884</v>
      </c>
      <c r="S43" s="45"/>
    </row>
    <row r="44" spans="1:19">
      <c r="D44" s="44" t="s">
        <v>76</v>
      </c>
      <c r="E44" s="700">
        <f>D30+I30</f>
        <v>0.72222222222222221</v>
      </c>
      <c r="F44" s="700"/>
      <c r="G44" s="342"/>
      <c r="H44" s="342"/>
      <c r="I44" s="141"/>
      <c r="J44" s="193"/>
      <c r="K44"/>
      <c r="L44" s="343"/>
      <c r="M44"/>
      <c r="N44"/>
      <c r="O44"/>
      <c r="P44"/>
      <c r="Q44" s="344"/>
      <c r="R44" s="344"/>
      <c r="S44" s="45"/>
    </row>
    <row r="45" spans="1:19" ht="18.75" customHeight="1">
      <c r="B45" s="55"/>
      <c r="C45" s="55"/>
      <c r="D45" s="345" t="s">
        <v>423</v>
      </c>
      <c r="F45" s="224"/>
      <c r="G45" s="55"/>
      <c r="H45" s="54"/>
      <c r="I45" s="54"/>
      <c r="L45" s="45"/>
      <c r="M45" s="55"/>
      <c r="N45" s="55"/>
      <c r="O45" s="55"/>
      <c r="P45" s="55"/>
      <c r="R45" s="45"/>
    </row>
    <row r="46" spans="1:19" ht="18.75" customHeight="1">
      <c r="B46" s="55"/>
      <c r="C46" s="55"/>
      <c r="D46" s="121"/>
      <c r="E46" s="45" t="s">
        <v>140</v>
      </c>
      <c r="F46" s="224"/>
      <c r="G46" s="55"/>
      <c r="H46" s="54"/>
      <c r="I46" s="54"/>
      <c r="L46" s="45"/>
      <c r="M46" s="55"/>
      <c r="N46" s="55"/>
      <c r="O46" s="55"/>
      <c r="P46" s="55"/>
      <c r="R46" s="45"/>
    </row>
    <row r="47" spans="1:19" ht="18.75" customHeight="1" thickBot="1">
      <c r="B47" s="55"/>
      <c r="C47" s="55"/>
    </row>
    <row r="48" spans="1:19" ht="18.75" customHeight="1" thickBot="1">
      <c r="B48" s="55"/>
      <c r="C48" s="55"/>
      <c r="D48" s="667" t="s">
        <v>61</v>
      </c>
      <c r="E48" s="668"/>
      <c r="F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9"/>
    </row>
    <row r="49" spans="2:18" ht="18.75" customHeight="1" thickBot="1">
      <c r="B49" s="55"/>
      <c r="C49" s="55"/>
      <c r="D49" s="46" t="s">
        <v>72</v>
      </c>
      <c r="E49" s="670" t="s">
        <v>62</v>
      </c>
      <c r="F49" s="671"/>
      <c r="G49" s="226" t="s">
        <v>290</v>
      </c>
      <c r="H49" s="227" t="s">
        <v>291</v>
      </c>
      <c r="I49" s="452" t="s">
        <v>292</v>
      </c>
      <c r="J49" s="124" t="s">
        <v>323</v>
      </c>
      <c r="K49" s="47" t="s">
        <v>103</v>
      </c>
      <c r="L49" s="230" t="s">
        <v>141</v>
      </c>
      <c r="M49" s="208"/>
      <c r="N49" s="47" t="s">
        <v>74</v>
      </c>
      <c r="O49" s="209"/>
      <c r="P49" s="231" t="s">
        <v>295</v>
      </c>
      <c r="Q49" s="232" t="s">
        <v>296</v>
      </c>
      <c r="R49" s="233" t="s">
        <v>297</v>
      </c>
    </row>
    <row r="50" spans="2:18" ht="18.75" customHeight="1">
      <c r="B50" s="55">
        <v>1.0416666666666666E-2</v>
      </c>
      <c r="C50" s="55">
        <v>6.9444444444444441E-3</v>
      </c>
      <c r="D50" s="132">
        <v>0.375</v>
      </c>
      <c r="E50" s="453" t="s">
        <v>152</v>
      </c>
      <c r="F50" s="84" t="s">
        <v>324</v>
      </c>
      <c r="G50" s="454">
        <v>2.7777777777777776E-2</v>
      </c>
      <c r="H50" s="454">
        <f t="shared" ref="H50:H71" si="5">G50*K50</f>
        <v>2.7777777777777776E-2</v>
      </c>
      <c r="I50" s="455">
        <v>3.125E-2</v>
      </c>
      <c r="J50" s="456">
        <f>[2]参加人数一覧!E29</f>
        <v>1</v>
      </c>
      <c r="K50" s="457">
        <v>1</v>
      </c>
      <c r="L50" s="458" t="s">
        <v>325</v>
      </c>
      <c r="M50" s="459">
        <v>1</v>
      </c>
      <c r="N50" s="457"/>
      <c r="O50" s="84"/>
      <c r="P50" s="460">
        <f>D50-$A$6</f>
        <v>0.33333333333333331</v>
      </c>
      <c r="Q50" s="461">
        <f>D50-$B$6</f>
        <v>0.36458333333333331</v>
      </c>
      <c r="R50" s="462">
        <f>D50-$C$6</f>
        <v>0.36805555555555558</v>
      </c>
    </row>
    <row r="51" spans="2:18" ht="18.75" customHeight="1">
      <c r="B51" s="55"/>
      <c r="C51" s="55"/>
      <c r="D51" s="212">
        <f t="shared" ref="D51:D72" si="6">D50+I50</f>
        <v>0.40625</v>
      </c>
      <c r="E51" s="355" t="s">
        <v>63</v>
      </c>
      <c r="F51" s="68" t="s">
        <v>326</v>
      </c>
      <c r="G51" s="356">
        <v>1.6203703703703703E-3</v>
      </c>
      <c r="H51" s="356">
        <f t="shared" si="5"/>
        <v>1.1342592592592592E-2</v>
      </c>
      <c r="I51" s="463">
        <v>1.3888888888888888E-2</v>
      </c>
      <c r="J51" s="743">
        <f>[2]参加人数一覧!J9</f>
        <v>13</v>
      </c>
      <c r="K51" s="359">
        <v>7</v>
      </c>
      <c r="L51" s="745">
        <f>[2]参加人数一覧!G9</f>
        <v>112</v>
      </c>
      <c r="M51" s="355">
        <v>1</v>
      </c>
      <c r="N51" s="359" t="s">
        <v>301</v>
      </c>
      <c r="O51" s="68">
        <f>M51+K51-1</f>
        <v>7</v>
      </c>
      <c r="P51" s="433">
        <f t="shared" ref="P51:P72" si="7">D51-$A$6</f>
        <v>0.36458333333333331</v>
      </c>
      <c r="Q51" s="433">
        <f t="shared" ref="Q51:Q72" si="8">D51-$B$6</f>
        <v>0.39583333333333331</v>
      </c>
      <c r="R51" s="434">
        <f t="shared" ref="R51:R72" si="9">D51-$C$6</f>
        <v>0.39930555555555558</v>
      </c>
    </row>
    <row r="52" spans="2:18" ht="18.75" customHeight="1">
      <c r="B52" s="55"/>
      <c r="C52" s="55"/>
      <c r="D52" s="63">
        <f t="shared" si="6"/>
        <v>0.4201388888888889</v>
      </c>
      <c r="E52" s="363" t="s">
        <v>63</v>
      </c>
      <c r="F52" s="64" t="s">
        <v>327</v>
      </c>
      <c r="G52" s="364">
        <v>1.6203703703703703E-3</v>
      </c>
      <c r="H52" s="364">
        <f t="shared" si="5"/>
        <v>9.7222222222222224E-3</v>
      </c>
      <c r="I52" s="464">
        <v>1.0416666666666666E-2</v>
      </c>
      <c r="J52" s="744"/>
      <c r="K52" s="367">
        <v>6</v>
      </c>
      <c r="L52" s="746"/>
      <c r="M52" s="363">
        <f>O51+1</f>
        <v>8</v>
      </c>
      <c r="N52" s="367" t="s">
        <v>328</v>
      </c>
      <c r="O52" s="64">
        <f>[2]参加人数一覧!J9</f>
        <v>13</v>
      </c>
      <c r="P52" s="433">
        <f t="shared" si="7"/>
        <v>0.37847222222222221</v>
      </c>
      <c r="Q52" s="433">
        <f t="shared" si="8"/>
        <v>0.40972222222222221</v>
      </c>
      <c r="R52" s="434">
        <f t="shared" si="9"/>
        <v>0.41319444444444448</v>
      </c>
    </row>
    <row r="53" spans="2:18" ht="18.75" customHeight="1">
      <c r="B53" s="55"/>
      <c r="C53" s="55"/>
      <c r="D53" s="212">
        <f t="shared" si="6"/>
        <v>0.43055555555555558</v>
      </c>
      <c r="E53" s="355" t="s">
        <v>66</v>
      </c>
      <c r="F53" s="68" t="s">
        <v>329</v>
      </c>
      <c r="G53" s="356">
        <v>1.6203703703703703E-3</v>
      </c>
      <c r="H53" s="356">
        <f t="shared" si="5"/>
        <v>1.1342592592592592E-2</v>
      </c>
      <c r="I53" s="463">
        <v>1.3888888888888888E-2</v>
      </c>
      <c r="J53" s="743">
        <f>[2]参加人数一覧!E9</f>
        <v>30</v>
      </c>
      <c r="K53" s="359">
        <v>7</v>
      </c>
      <c r="L53" s="745">
        <f>[2]参加人数一覧!B9</f>
        <v>260</v>
      </c>
      <c r="M53" s="355">
        <v>1</v>
      </c>
      <c r="N53" s="359" t="s">
        <v>300</v>
      </c>
      <c r="O53" s="68">
        <f>M53+K53-1</f>
        <v>7</v>
      </c>
      <c r="P53" s="446">
        <f t="shared" si="7"/>
        <v>0.3888888888888889</v>
      </c>
      <c r="Q53" s="446">
        <f t="shared" si="8"/>
        <v>0.4201388888888889</v>
      </c>
      <c r="R53" s="447">
        <f t="shared" si="9"/>
        <v>0.42361111111111116</v>
      </c>
    </row>
    <row r="54" spans="2:18" ht="18.75" customHeight="1">
      <c r="B54" s="55"/>
      <c r="C54" s="55"/>
      <c r="D54" s="71">
        <f t="shared" si="6"/>
        <v>0.44444444444444448</v>
      </c>
      <c r="E54" s="382" t="s">
        <v>66</v>
      </c>
      <c r="F54" s="72" t="s">
        <v>327</v>
      </c>
      <c r="G54" s="383">
        <v>1.6203703703703703E-3</v>
      </c>
      <c r="H54" s="383">
        <f t="shared" si="5"/>
        <v>1.1342592592592592E-2</v>
      </c>
      <c r="I54" s="465">
        <v>1.0416666666666666E-2</v>
      </c>
      <c r="J54" s="747"/>
      <c r="K54" s="386">
        <v>7</v>
      </c>
      <c r="L54" s="748"/>
      <c r="M54" s="382">
        <f>O53+1</f>
        <v>8</v>
      </c>
      <c r="N54" s="386" t="s">
        <v>143</v>
      </c>
      <c r="O54" s="72">
        <f>M54+K54-1</f>
        <v>14</v>
      </c>
      <c r="P54" s="446">
        <f t="shared" si="7"/>
        <v>0.40277777777777779</v>
      </c>
      <c r="Q54" s="446">
        <f t="shared" si="8"/>
        <v>0.43402777777777779</v>
      </c>
      <c r="R54" s="447">
        <f t="shared" si="9"/>
        <v>0.43750000000000006</v>
      </c>
    </row>
    <row r="55" spans="2:18" ht="18.75" customHeight="1">
      <c r="B55" s="55"/>
      <c r="C55" s="55"/>
      <c r="D55" s="71">
        <f t="shared" si="6"/>
        <v>0.45486111111111116</v>
      </c>
      <c r="E55" s="382" t="s">
        <v>66</v>
      </c>
      <c r="F55" s="66" t="s">
        <v>79</v>
      </c>
      <c r="G55" s="378">
        <v>1.6203703703703703E-3</v>
      </c>
      <c r="H55" s="378">
        <f>G55*K55</f>
        <v>1.1342592592592592E-2</v>
      </c>
      <c r="I55" s="466">
        <v>1.0416666666666666E-2</v>
      </c>
      <c r="J55" s="747"/>
      <c r="K55" s="381">
        <v>7</v>
      </c>
      <c r="L55" s="748"/>
      <c r="M55" s="382">
        <f>O54+1</f>
        <v>15</v>
      </c>
      <c r="N55" s="386" t="s">
        <v>330</v>
      </c>
      <c r="O55" s="72">
        <f>M55+K55-1</f>
        <v>21</v>
      </c>
      <c r="P55" s="446">
        <f t="shared" si="7"/>
        <v>0.41319444444444448</v>
      </c>
      <c r="Q55" s="446">
        <f t="shared" si="8"/>
        <v>0.44444444444444448</v>
      </c>
      <c r="R55" s="447">
        <f t="shared" si="9"/>
        <v>0.44791666666666674</v>
      </c>
    </row>
    <row r="56" spans="2:18" ht="18.75" customHeight="1">
      <c r="B56" s="55"/>
      <c r="C56" s="55"/>
      <c r="D56" s="213">
        <f t="shared" si="6"/>
        <v>0.46527777777777785</v>
      </c>
      <c r="E56" s="377" t="s">
        <v>66</v>
      </c>
      <c r="F56" s="66" t="s">
        <v>159</v>
      </c>
      <c r="G56" s="378">
        <v>1.6203703703703703E-3</v>
      </c>
      <c r="H56" s="378">
        <f t="shared" si="5"/>
        <v>9.7222222222222224E-3</v>
      </c>
      <c r="I56" s="466">
        <v>1.3888888888888888E-2</v>
      </c>
      <c r="J56" s="744"/>
      <c r="K56" s="381">
        <v>6</v>
      </c>
      <c r="L56" s="748"/>
      <c r="M56" s="382">
        <f>O55+1</f>
        <v>22</v>
      </c>
      <c r="N56" s="381" t="s">
        <v>65</v>
      </c>
      <c r="O56" s="66">
        <v>30</v>
      </c>
      <c r="P56" s="446">
        <f t="shared" si="7"/>
        <v>0.42361111111111116</v>
      </c>
      <c r="Q56" s="446">
        <f t="shared" si="8"/>
        <v>0.45486111111111116</v>
      </c>
      <c r="R56" s="447">
        <f t="shared" si="9"/>
        <v>0.45833333333333343</v>
      </c>
    </row>
    <row r="57" spans="2:18" ht="18.75" customHeight="1">
      <c r="B57" s="55"/>
      <c r="C57" s="55"/>
      <c r="D57" s="73">
        <f t="shared" si="6"/>
        <v>0.47916666666666674</v>
      </c>
      <c r="E57" s="388" t="s">
        <v>63</v>
      </c>
      <c r="F57" s="74" t="s">
        <v>160</v>
      </c>
      <c r="G57" s="389">
        <v>2.7777777777777779E-3</v>
      </c>
      <c r="H57" s="389">
        <f t="shared" si="5"/>
        <v>1.9444444444444445E-2</v>
      </c>
      <c r="I57" s="467">
        <v>2.0833333333333332E-2</v>
      </c>
      <c r="J57" s="468">
        <f>[2]参加人数一覧!J13</f>
        <v>7</v>
      </c>
      <c r="K57" s="394">
        <v>7</v>
      </c>
      <c r="L57" s="469">
        <f>[2]参加人数一覧!G13</f>
        <v>90</v>
      </c>
      <c r="M57" s="388">
        <v>1</v>
      </c>
      <c r="N57" s="394" t="s">
        <v>301</v>
      </c>
      <c r="O57" s="74">
        <f>[2]参加人数一覧!J13</f>
        <v>7</v>
      </c>
      <c r="P57" s="470">
        <f t="shared" si="7"/>
        <v>0.43750000000000006</v>
      </c>
      <c r="Q57" s="470">
        <f t="shared" si="8"/>
        <v>0.46875000000000006</v>
      </c>
      <c r="R57" s="471">
        <f t="shared" si="9"/>
        <v>0.47222222222222232</v>
      </c>
    </row>
    <row r="58" spans="2:18" ht="18.75" customHeight="1">
      <c r="B58" s="55"/>
      <c r="C58" s="55"/>
      <c r="D58" s="212">
        <f t="shared" si="6"/>
        <v>0.50000000000000011</v>
      </c>
      <c r="E58" s="355" t="s">
        <v>66</v>
      </c>
      <c r="F58" s="68" t="s">
        <v>331</v>
      </c>
      <c r="G58" s="356">
        <v>2.4305555555555556E-3</v>
      </c>
      <c r="H58" s="356">
        <f t="shared" si="5"/>
        <v>1.4583333333333334E-2</v>
      </c>
      <c r="I58" s="463">
        <v>1.3888888888888888E-2</v>
      </c>
      <c r="J58" s="743">
        <f>[2]参加人数一覧!E13</f>
        <v>11</v>
      </c>
      <c r="K58" s="359">
        <v>6</v>
      </c>
      <c r="L58" s="745">
        <f>[2]参加人数一覧!B13</f>
        <v>148</v>
      </c>
      <c r="M58" s="355">
        <v>1</v>
      </c>
      <c r="N58" s="359" t="s">
        <v>301</v>
      </c>
      <c r="O58" s="68">
        <f>M58+K58-1</f>
        <v>6</v>
      </c>
      <c r="P58" s="446">
        <f t="shared" si="7"/>
        <v>0.45833333333333343</v>
      </c>
      <c r="Q58" s="446">
        <f t="shared" si="8"/>
        <v>0.48958333333333343</v>
      </c>
      <c r="R58" s="447">
        <f t="shared" si="9"/>
        <v>0.49305555555555569</v>
      </c>
    </row>
    <row r="59" spans="2:18" ht="18.75" customHeight="1">
      <c r="B59" s="55"/>
      <c r="C59" s="55"/>
      <c r="D59" s="63">
        <f t="shared" si="6"/>
        <v>0.51388888888888895</v>
      </c>
      <c r="E59" s="363" t="s">
        <v>66</v>
      </c>
      <c r="F59" s="64" t="s">
        <v>331</v>
      </c>
      <c r="G59" s="364">
        <v>2.4305555555555556E-3</v>
      </c>
      <c r="H59" s="364">
        <f>G59*K59</f>
        <v>1.2152777777777778E-2</v>
      </c>
      <c r="I59" s="464">
        <v>3.125E-2</v>
      </c>
      <c r="J59" s="744"/>
      <c r="K59" s="367">
        <v>5</v>
      </c>
      <c r="L59" s="746"/>
      <c r="M59" s="363">
        <f>O58+1</f>
        <v>7</v>
      </c>
      <c r="N59" s="367" t="s">
        <v>301</v>
      </c>
      <c r="O59" s="64">
        <f>[2]参加人数一覧!E13</f>
        <v>11</v>
      </c>
      <c r="P59" s="446">
        <f t="shared" si="7"/>
        <v>0.47222222222222227</v>
      </c>
      <c r="Q59" s="446">
        <f t="shared" si="8"/>
        <v>0.50347222222222232</v>
      </c>
      <c r="R59" s="447">
        <f t="shared" si="9"/>
        <v>0.50694444444444453</v>
      </c>
    </row>
    <row r="60" spans="2:18" ht="18.75" customHeight="1">
      <c r="B60" s="55"/>
      <c r="C60" s="55"/>
      <c r="D60" s="73">
        <f t="shared" si="6"/>
        <v>0.54513888888888895</v>
      </c>
      <c r="E60" s="373" t="s">
        <v>63</v>
      </c>
      <c r="F60" s="62" t="s">
        <v>332</v>
      </c>
      <c r="G60" s="374">
        <v>2.0833333333333333E-3</v>
      </c>
      <c r="H60" s="374">
        <f t="shared" si="5"/>
        <v>4.1666666666666666E-3</v>
      </c>
      <c r="I60" s="472">
        <v>1.7361111111111112E-2</v>
      </c>
      <c r="J60" s="473">
        <f>[2]参加人数一覧!J21</f>
        <v>2</v>
      </c>
      <c r="K60">
        <v>2</v>
      </c>
      <c r="L60" s="474">
        <f>[2]参加人数一覧!G21</f>
        <v>15</v>
      </c>
      <c r="M60" s="373">
        <v>1</v>
      </c>
      <c r="N60" t="s">
        <v>301</v>
      </c>
      <c r="O60" s="62">
        <f>[2]参加人数一覧!J21</f>
        <v>2</v>
      </c>
      <c r="P60" s="446">
        <f t="shared" si="7"/>
        <v>0.50347222222222232</v>
      </c>
      <c r="Q60" s="446">
        <f t="shared" si="8"/>
        <v>0.53472222222222232</v>
      </c>
      <c r="R60" s="447">
        <f t="shared" si="9"/>
        <v>0.53819444444444453</v>
      </c>
    </row>
    <row r="61" spans="2:18" ht="18.75" customHeight="1">
      <c r="B61" s="55"/>
      <c r="C61" s="55"/>
      <c r="D61" s="73">
        <f t="shared" si="6"/>
        <v>0.56250000000000011</v>
      </c>
      <c r="E61" s="395" t="s">
        <v>66</v>
      </c>
      <c r="F61" s="77" t="s">
        <v>332</v>
      </c>
      <c r="G61" s="400">
        <v>2.0833333333333333E-3</v>
      </c>
      <c r="H61" s="400">
        <f t="shared" si="5"/>
        <v>8.3333333333333332E-3</v>
      </c>
      <c r="I61" s="475">
        <v>2.0833333333333332E-2</v>
      </c>
      <c r="J61" s="476">
        <f>[2]参加人数一覧!E21</f>
        <v>4</v>
      </c>
      <c r="K61" s="397">
        <v>4</v>
      </c>
      <c r="L61" s="477">
        <f>[2]参加人数一覧!B21</f>
        <v>34</v>
      </c>
      <c r="M61" s="395">
        <v>1</v>
      </c>
      <c r="N61" s="397" t="s">
        <v>301</v>
      </c>
      <c r="O61" s="77">
        <f>[2]参加人数一覧!E21</f>
        <v>4</v>
      </c>
      <c r="P61" s="446">
        <f t="shared" si="7"/>
        <v>0.52083333333333348</v>
      </c>
      <c r="Q61" s="446">
        <f t="shared" si="8"/>
        <v>0.55208333333333348</v>
      </c>
      <c r="R61" s="447">
        <f t="shared" si="9"/>
        <v>0.55555555555555569</v>
      </c>
    </row>
    <row r="62" spans="2:18" ht="18.75" customHeight="1">
      <c r="B62" s="55"/>
      <c r="C62" s="55"/>
      <c r="D62" s="726">
        <f t="shared" si="6"/>
        <v>0.58333333333333348</v>
      </c>
      <c r="E62" s="395" t="s">
        <v>63</v>
      </c>
      <c r="F62" s="77" t="s">
        <v>161</v>
      </c>
      <c r="G62" s="400">
        <v>1.6203703703703703E-3</v>
      </c>
      <c r="H62" s="400">
        <f>G62*K62</f>
        <v>1.6203703703703703E-3</v>
      </c>
      <c r="I62" s="475">
        <v>3.472222222222222E-3</v>
      </c>
      <c r="J62" s="743">
        <v>2</v>
      </c>
      <c r="K62" s="397">
        <v>1</v>
      </c>
      <c r="L62" s="477"/>
      <c r="M62" s="395"/>
      <c r="N62" s="397"/>
      <c r="O62" s="77"/>
      <c r="P62" s="749">
        <f t="shared" si="7"/>
        <v>0.54166666666666685</v>
      </c>
      <c r="Q62" s="749">
        <f t="shared" si="8"/>
        <v>0.57291666666666685</v>
      </c>
      <c r="R62" s="751">
        <f t="shared" si="9"/>
        <v>0.57638888888888906</v>
      </c>
    </row>
    <row r="63" spans="2:18" ht="18.75" customHeight="1">
      <c r="B63" s="55"/>
      <c r="C63" s="55"/>
      <c r="D63" s="727"/>
      <c r="E63" s="395" t="s">
        <v>63</v>
      </c>
      <c r="F63" s="77" t="s">
        <v>162</v>
      </c>
      <c r="G63" s="400"/>
      <c r="H63" s="400"/>
      <c r="I63" s="475"/>
      <c r="J63" s="744"/>
      <c r="K63" s="397">
        <v>1</v>
      </c>
      <c r="L63" s="477"/>
      <c r="M63" s="402"/>
      <c r="N63" s="478"/>
      <c r="O63" s="75"/>
      <c r="P63" s="749"/>
      <c r="Q63" s="749"/>
      <c r="R63" s="751"/>
    </row>
    <row r="64" spans="2:18" ht="18.75" customHeight="1">
      <c r="B64" s="55"/>
      <c r="C64" s="55"/>
      <c r="D64" s="750">
        <f>D62+I62</f>
        <v>0.58680555555555569</v>
      </c>
      <c r="E64" s="395" t="s">
        <v>148</v>
      </c>
      <c r="F64" s="74" t="s">
        <v>161</v>
      </c>
      <c r="G64" s="389">
        <v>1.6203703703703703E-3</v>
      </c>
      <c r="H64" s="400">
        <f>G64*K64</f>
        <v>1.6203703703703703E-3</v>
      </c>
      <c r="I64" s="467">
        <v>6.9444444444444441E-3</v>
      </c>
      <c r="J64" s="743">
        <v>2</v>
      </c>
      <c r="K64" s="394">
        <v>1</v>
      </c>
      <c r="L64" s="469"/>
      <c r="M64" s="395"/>
      <c r="N64" s="397"/>
      <c r="O64" s="77"/>
      <c r="P64" s="749">
        <f t="shared" si="7"/>
        <v>0.54513888888888906</v>
      </c>
      <c r="Q64" s="749">
        <f t="shared" si="8"/>
        <v>0.57638888888888906</v>
      </c>
      <c r="R64" s="751">
        <f t="shared" si="9"/>
        <v>0.57986111111111127</v>
      </c>
    </row>
    <row r="65" spans="2:18" ht="18.75" customHeight="1">
      <c r="B65" s="55"/>
      <c r="C65" s="55"/>
      <c r="D65" s="727"/>
      <c r="E65" s="395" t="s">
        <v>148</v>
      </c>
      <c r="F65" s="77" t="s">
        <v>162</v>
      </c>
      <c r="G65" s="400"/>
      <c r="H65" s="400"/>
      <c r="I65" s="475"/>
      <c r="J65" s="744"/>
      <c r="K65" s="397">
        <v>1</v>
      </c>
      <c r="L65" s="477"/>
      <c r="M65" s="402"/>
      <c r="N65" s="478"/>
      <c r="O65" s="75"/>
      <c r="P65" s="749"/>
      <c r="Q65" s="749"/>
      <c r="R65" s="751"/>
    </row>
    <row r="66" spans="2:18" ht="18.75" customHeight="1">
      <c r="B66" s="55"/>
      <c r="C66" s="55"/>
      <c r="D66" s="73">
        <f>D64+I64</f>
        <v>0.59375000000000011</v>
      </c>
      <c r="E66" s="395" t="s">
        <v>63</v>
      </c>
      <c r="F66" s="77" t="s">
        <v>333</v>
      </c>
      <c r="G66" s="400">
        <v>1.0416666666666666E-2</v>
      </c>
      <c r="H66" s="400">
        <f>G66*K66</f>
        <v>2.0833333333333332E-2</v>
      </c>
      <c r="I66" s="475">
        <v>2.0833333333333332E-2</v>
      </c>
      <c r="J66" s="476">
        <f>[2]参加人数一覧!J17</f>
        <v>2</v>
      </c>
      <c r="K66" s="397">
        <v>2</v>
      </c>
      <c r="L66" s="477">
        <f>[2]参加人数一覧!G17</f>
        <v>39</v>
      </c>
      <c r="M66" s="395">
        <v>1</v>
      </c>
      <c r="N66" s="397" t="s">
        <v>301</v>
      </c>
      <c r="O66" s="77">
        <v>2</v>
      </c>
      <c r="P66" s="446">
        <f t="shared" si="7"/>
        <v>0.55208333333333348</v>
      </c>
      <c r="Q66" s="446">
        <f t="shared" si="8"/>
        <v>0.58333333333333348</v>
      </c>
      <c r="R66" s="447">
        <f t="shared" si="9"/>
        <v>0.58680555555555569</v>
      </c>
    </row>
    <row r="67" spans="2:18" ht="18.75" customHeight="1">
      <c r="B67" s="55"/>
      <c r="C67" s="55"/>
      <c r="D67" s="67">
        <f t="shared" si="6"/>
        <v>0.61458333333333348</v>
      </c>
      <c r="E67" s="355" t="s">
        <v>81</v>
      </c>
      <c r="F67" s="68" t="s">
        <v>82</v>
      </c>
      <c r="G67" s="356">
        <v>1.3888888888888888E-2</v>
      </c>
      <c r="H67" s="356">
        <f t="shared" si="5"/>
        <v>2.7777777777777776E-2</v>
      </c>
      <c r="I67" s="463">
        <v>2.7777777777777776E-2</v>
      </c>
      <c r="J67" s="743">
        <f>[2]参加人数一覧!E17</f>
        <v>3</v>
      </c>
      <c r="K67" s="359">
        <v>2</v>
      </c>
      <c r="L67" s="745">
        <f>[2]参加人数一覧!B17</f>
        <v>81</v>
      </c>
      <c r="M67" s="355">
        <v>1</v>
      </c>
      <c r="N67" s="359" t="s">
        <v>65</v>
      </c>
      <c r="O67" s="68">
        <f>M67+K67-1</f>
        <v>2</v>
      </c>
      <c r="P67" s="446">
        <f t="shared" si="7"/>
        <v>0.57291666666666685</v>
      </c>
      <c r="Q67" s="446">
        <f t="shared" si="8"/>
        <v>0.60416666666666685</v>
      </c>
      <c r="R67" s="447">
        <f t="shared" si="9"/>
        <v>0.60763888888888906</v>
      </c>
    </row>
    <row r="68" spans="2:18" ht="18.75" customHeight="1">
      <c r="B68" s="55"/>
      <c r="C68" s="55"/>
      <c r="D68" s="63">
        <f t="shared" si="6"/>
        <v>0.64236111111111127</v>
      </c>
      <c r="E68" s="363" t="s">
        <v>81</v>
      </c>
      <c r="F68" s="64" t="s">
        <v>334</v>
      </c>
      <c r="G68" s="364">
        <v>1.3888888888888888E-2</v>
      </c>
      <c r="H68" s="364">
        <f t="shared" si="5"/>
        <v>1.3888888888888888E-2</v>
      </c>
      <c r="I68" s="464">
        <v>1.3888888888888888E-2</v>
      </c>
      <c r="J68" s="744"/>
      <c r="K68" s="367">
        <v>1</v>
      </c>
      <c r="L68" s="746"/>
      <c r="M68" s="363">
        <f>O67+1</f>
        <v>3</v>
      </c>
      <c r="N68" s="367"/>
      <c r="O68" s="64"/>
      <c r="P68" s="446">
        <f t="shared" si="7"/>
        <v>0.60069444444444464</v>
      </c>
      <c r="Q68" s="446">
        <f t="shared" si="8"/>
        <v>0.63194444444444464</v>
      </c>
      <c r="R68" s="447">
        <f t="shared" si="9"/>
        <v>0.63541666666666685</v>
      </c>
    </row>
    <row r="69" spans="2:18" ht="18.75" customHeight="1">
      <c r="B69" s="55"/>
      <c r="C69" s="55"/>
      <c r="D69" s="67">
        <f t="shared" si="6"/>
        <v>0.65625000000000011</v>
      </c>
      <c r="E69" s="355" t="s">
        <v>63</v>
      </c>
      <c r="F69" s="68" t="s">
        <v>164</v>
      </c>
      <c r="G69" s="356">
        <v>4.8611111111111112E-3</v>
      </c>
      <c r="H69" s="356">
        <f t="shared" si="5"/>
        <v>1.4583333333333334E-2</v>
      </c>
      <c r="I69" s="463">
        <v>1.3888888888888888E-2</v>
      </c>
      <c r="J69" s="743">
        <f>[2]参加人数一覧!J27</f>
        <v>5</v>
      </c>
      <c r="K69" s="359">
        <v>3</v>
      </c>
      <c r="L69" s="758">
        <f>[2]参加人数一覧!G27</f>
        <v>36</v>
      </c>
      <c r="M69" s="355">
        <v>1</v>
      </c>
      <c r="N69" s="359" t="s">
        <v>65</v>
      </c>
      <c r="O69" s="68">
        <f>M69+K69-1</f>
        <v>3</v>
      </c>
      <c r="P69" s="446">
        <f t="shared" si="7"/>
        <v>0.61458333333333348</v>
      </c>
      <c r="Q69" s="446">
        <f t="shared" si="8"/>
        <v>0.64583333333333348</v>
      </c>
      <c r="R69" s="447">
        <f t="shared" si="9"/>
        <v>0.64930555555555569</v>
      </c>
    </row>
    <row r="70" spans="2:18" ht="18.75" customHeight="1">
      <c r="B70" s="55"/>
      <c r="C70" s="55"/>
      <c r="D70" s="213">
        <f t="shared" si="6"/>
        <v>0.67013888888888895</v>
      </c>
      <c r="E70" s="402" t="s">
        <v>63</v>
      </c>
      <c r="F70" s="75" t="s">
        <v>335</v>
      </c>
      <c r="G70" s="398">
        <v>4.8611111111111112E-3</v>
      </c>
      <c r="H70" s="398">
        <f>G70*K70</f>
        <v>9.7222222222222224E-3</v>
      </c>
      <c r="I70" s="479">
        <v>1.0416666666666666E-2</v>
      </c>
      <c r="J70" s="744"/>
      <c r="K70" s="478">
        <v>2</v>
      </c>
      <c r="L70" s="759"/>
      <c r="M70" s="402">
        <f>O69+1</f>
        <v>4</v>
      </c>
      <c r="N70" s="478" t="s">
        <v>65</v>
      </c>
      <c r="O70" s="75">
        <f>$J$69</f>
        <v>5</v>
      </c>
      <c r="P70" s="446">
        <f t="shared" si="7"/>
        <v>0.62847222222222232</v>
      </c>
      <c r="Q70" s="446">
        <f t="shared" si="8"/>
        <v>0.65972222222222232</v>
      </c>
      <c r="R70" s="447">
        <f t="shared" si="9"/>
        <v>0.66319444444444453</v>
      </c>
    </row>
    <row r="71" spans="2:18" ht="18.75" customHeight="1">
      <c r="B71" s="55"/>
      <c r="C71" s="55"/>
      <c r="D71" s="212">
        <f t="shared" si="6"/>
        <v>0.68055555555555558</v>
      </c>
      <c r="E71" s="395" t="s">
        <v>66</v>
      </c>
      <c r="F71" s="77" t="s">
        <v>336</v>
      </c>
      <c r="G71" s="400">
        <v>4.5138888888888893E-3</v>
      </c>
      <c r="H71" s="400">
        <f t="shared" si="5"/>
        <v>1.3541666666666667E-2</v>
      </c>
      <c r="I71" s="475">
        <v>1.3888888888888888E-2</v>
      </c>
      <c r="J71" s="743">
        <f>[2]参加人数一覧!E27</f>
        <v>6</v>
      </c>
      <c r="K71" s="397">
        <v>3</v>
      </c>
      <c r="L71" s="758">
        <f>[2]参加人数一覧!B27</f>
        <v>50</v>
      </c>
      <c r="M71" s="395">
        <v>1</v>
      </c>
      <c r="N71" s="397" t="s">
        <v>65</v>
      </c>
      <c r="O71" s="77">
        <f>M71+K71-1</f>
        <v>3</v>
      </c>
      <c r="P71" s="446">
        <f t="shared" si="7"/>
        <v>0.63888888888888895</v>
      </c>
      <c r="Q71" s="446">
        <f t="shared" si="8"/>
        <v>0.67013888888888895</v>
      </c>
      <c r="R71" s="447">
        <f t="shared" si="9"/>
        <v>0.67361111111111116</v>
      </c>
    </row>
    <row r="72" spans="2:18" ht="18.75" customHeight="1" thickBot="1">
      <c r="B72" s="55"/>
      <c r="C72" s="55"/>
      <c r="D72" s="123">
        <f t="shared" si="6"/>
        <v>0.69444444444444442</v>
      </c>
      <c r="E72" s="406" t="s">
        <v>66</v>
      </c>
      <c r="F72" s="79" t="s">
        <v>337</v>
      </c>
      <c r="G72" s="480">
        <v>4.5138888888888893E-3</v>
      </c>
      <c r="H72" s="480">
        <f>G72*K72</f>
        <v>1.3541666666666667E-2</v>
      </c>
      <c r="I72" s="481">
        <v>1.3888888888888888E-2</v>
      </c>
      <c r="J72" s="760"/>
      <c r="K72" s="482">
        <v>3</v>
      </c>
      <c r="L72" s="761"/>
      <c r="M72" s="406">
        <f>O71+1</f>
        <v>4</v>
      </c>
      <c r="N72" s="411" t="s">
        <v>65</v>
      </c>
      <c r="O72" s="79">
        <f>$J$71</f>
        <v>6</v>
      </c>
      <c r="P72" s="412">
        <f t="shared" si="7"/>
        <v>0.65277777777777779</v>
      </c>
      <c r="Q72" s="412">
        <f t="shared" si="8"/>
        <v>0.68402777777777779</v>
      </c>
      <c r="R72" s="413">
        <f t="shared" si="9"/>
        <v>0.6875</v>
      </c>
    </row>
    <row r="73" spans="2:18" ht="18.75" customHeight="1" thickBot="1">
      <c r="B73" s="55"/>
      <c r="C73" s="55"/>
    </row>
    <row r="74" spans="2:18" ht="18.75" customHeight="1" thickBot="1">
      <c r="B74" s="55"/>
      <c r="C74" s="55"/>
      <c r="D74" s="667" t="s">
        <v>71</v>
      </c>
      <c r="E74" s="668"/>
      <c r="F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9"/>
    </row>
    <row r="75" spans="2:18" ht="18.75" customHeight="1" thickBot="1">
      <c r="B75" s="55"/>
      <c r="C75" s="55"/>
      <c r="D75" s="85" t="s">
        <v>72</v>
      </c>
      <c r="E75" s="753" t="s">
        <v>73</v>
      </c>
      <c r="F75" s="754"/>
      <c r="G75" s="483"/>
      <c r="H75" s="484"/>
      <c r="I75" s="485" t="s">
        <v>292</v>
      </c>
      <c r="J75" s="86"/>
      <c r="K75" s="86" t="s">
        <v>141</v>
      </c>
      <c r="L75" s="486" t="s">
        <v>141</v>
      </c>
      <c r="M75" s="216"/>
      <c r="N75" s="86" t="s">
        <v>74</v>
      </c>
      <c r="O75" s="217"/>
      <c r="P75" s="487" t="s">
        <v>295</v>
      </c>
      <c r="Q75" s="488" t="s">
        <v>296</v>
      </c>
      <c r="R75" s="489" t="s">
        <v>297</v>
      </c>
    </row>
    <row r="76" spans="2:18" ht="18.75" customHeight="1">
      <c r="B76" s="55">
        <v>3.4722222222222224E-2</v>
      </c>
      <c r="C76" s="55">
        <v>2.7777777777777776E-2</v>
      </c>
      <c r="D76" s="213">
        <v>0.41666666666666669</v>
      </c>
      <c r="E76" s="402" t="s">
        <v>63</v>
      </c>
      <c r="F76" s="75" t="s">
        <v>165</v>
      </c>
      <c r="G76" s="490"/>
      <c r="H76" s="490"/>
      <c r="I76" s="491"/>
      <c r="J76" s="76"/>
      <c r="K76" s="492"/>
      <c r="L76" s="493">
        <f>[2]参加人数一覧!$G$35</f>
        <v>61</v>
      </c>
      <c r="M76" s="737" t="s">
        <v>321</v>
      </c>
      <c r="N76" s="738"/>
      <c r="O76" s="739"/>
      <c r="P76" s="494">
        <f>D76-$A$33</f>
        <v>0.375</v>
      </c>
      <c r="Q76" s="495">
        <f>D76-$B$76</f>
        <v>0.38194444444444448</v>
      </c>
      <c r="R76" s="496">
        <f>D76-$C$76</f>
        <v>0.3888888888888889</v>
      </c>
    </row>
    <row r="77" spans="2:18" ht="18.75" customHeight="1">
      <c r="B77" s="55"/>
      <c r="C77" s="55"/>
      <c r="D77" s="73">
        <v>0.4375</v>
      </c>
      <c r="E77" s="388" t="s">
        <v>66</v>
      </c>
      <c r="F77" s="74" t="s">
        <v>166</v>
      </c>
      <c r="G77" s="441"/>
      <c r="H77" s="441"/>
      <c r="I77" s="442"/>
      <c r="J77" s="391"/>
      <c r="K77" s="443"/>
      <c r="L77" s="469">
        <f>[2]参加人数一覧!B31</f>
        <v>28</v>
      </c>
      <c r="M77" s="740" t="s">
        <v>338</v>
      </c>
      <c r="N77" s="741"/>
      <c r="O77" s="742"/>
      <c r="P77" s="494">
        <f>D77-$A$33</f>
        <v>0.39583333333333331</v>
      </c>
      <c r="Q77" s="495">
        <f>D77-$B$76</f>
        <v>0.40277777777777779</v>
      </c>
      <c r="R77" s="496">
        <f>D77-$C$76</f>
        <v>0.40972222222222221</v>
      </c>
    </row>
    <row r="78" spans="2:18" ht="18.75" customHeight="1" thickBot="1">
      <c r="B78" s="55"/>
      <c r="C78" s="55"/>
      <c r="D78" s="212">
        <v>0.58333333333333337</v>
      </c>
      <c r="E78" s="395" t="s">
        <v>66</v>
      </c>
      <c r="F78" s="77" t="s">
        <v>156</v>
      </c>
      <c r="G78" s="448"/>
      <c r="H78" s="448"/>
      <c r="I78" s="431"/>
      <c r="J78" s="78"/>
      <c r="K78" s="449"/>
      <c r="L78" s="469">
        <f>[2]参加人数一覧!B37</f>
        <v>29</v>
      </c>
      <c r="M78" s="755" t="s">
        <v>339</v>
      </c>
      <c r="N78" s="756"/>
      <c r="O78" s="757"/>
      <c r="P78" s="494">
        <f>D78-$A$33</f>
        <v>0.54166666666666674</v>
      </c>
      <c r="Q78" s="495">
        <f>D78-$B$76</f>
        <v>0.54861111111111116</v>
      </c>
      <c r="R78" s="496">
        <f>D78-$C$76</f>
        <v>0.55555555555555558</v>
      </c>
    </row>
    <row r="79" spans="2:18" ht="18.75" customHeight="1" thickBot="1">
      <c r="B79" s="55"/>
      <c r="C79" s="55"/>
      <c r="D79" s="46" t="s">
        <v>72</v>
      </c>
      <c r="E79" s="670" t="s">
        <v>75</v>
      </c>
      <c r="F79" s="671"/>
      <c r="G79" s="208"/>
      <c r="H79" s="47"/>
      <c r="I79" s="302" t="s">
        <v>292</v>
      </c>
      <c r="J79" s="47"/>
      <c r="K79" s="47" t="s">
        <v>103</v>
      </c>
      <c r="L79" s="230" t="s">
        <v>141</v>
      </c>
      <c r="M79" s="208"/>
      <c r="N79" s="47" t="s">
        <v>74</v>
      </c>
      <c r="O79" s="209"/>
      <c r="P79" s="231" t="s">
        <v>295</v>
      </c>
      <c r="Q79" s="232" t="s">
        <v>296</v>
      </c>
      <c r="R79" s="233" t="s">
        <v>297</v>
      </c>
    </row>
    <row r="80" spans="2:18" ht="18.75" customHeight="1">
      <c r="B80" s="55"/>
      <c r="C80" s="55"/>
      <c r="D80" s="132">
        <v>0.39583333333333331</v>
      </c>
      <c r="E80" s="497" t="s">
        <v>63</v>
      </c>
      <c r="F80" s="133" t="s">
        <v>167</v>
      </c>
      <c r="G80" s="498"/>
      <c r="H80" s="498"/>
      <c r="I80" s="499"/>
      <c r="J80" s="500"/>
      <c r="K80" s="501"/>
      <c r="L80" s="502">
        <f>[2]参加人数一覧!B41</f>
        <v>25</v>
      </c>
      <c r="M80" s="459"/>
      <c r="N80" s="457"/>
      <c r="O80" s="84"/>
      <c r="P80" s="503">
        <f>D80-$A$33</f>
        <v>0.35416666666666663</v>
      </c>
      <c r="Q80" s="461">
        <f>D80-$B$76</f>
        <v>0.3611111111111111</v>
      </c>
      <c r="R80" s="462">
        <f>D80-$C$76</f>
        <v>0.36805555555555552</v>
      </c>
    </row>
    <row r="81" spans="2:18" ht="18.75" customHeight="1">
      <c r="B81" s="55"/>
      <c r="C81" s="55"/>
      <c r="D81" s="73">
        <v>0.47916666666666669</v>
      </c>
      <c r="E81" s="388" t="s">
        <v>66</v>
      </c>
      <c r="F81" s="74" t="s">
        <v>83</v>
      </c>
      <c r="G81" s="504"/>
      <c r="H81" s="504"/>
      <c r="I81" s="442"/>
      <c r="J81" s="391"/>
      <c r="K81" s="394"/>
      <c r="L81" s="393">
        <f>[2]参加人数一覧!$G$41</f>
        <v>23</v>
      </c>
      <c r="M81" s="388"/>
      <c r="N81" s="394"/>
      <c r="O81" s="74"/>
      <c r="P81" s="505">
        <f>D81-$A$33</f>
        <v>0.4375</v>
      </c>
      <c r="Q81" s="446">
        <f>D81-$B$76</f>
        <v>0.44444444444444448</v>
      </c>
      <c r="R81" s="447">
        <f>D81-$C$76</f>
        <v>0.4513888888888889</v>
      </c>
    </row>
    <row r="82" spans="2:18" ht="18.75" customHeight="1">
      <c r="B82" s="55"/>
      <c r="C82" s="55"/>
      <c r="D82" s="73">
        <v>0.5625</v>
      </c>
      <c r="E82" s="388" t="s">
        <v>77</v>
      </c>
      <c r="F82" s="74" t="s">
        <v>84</v>
      </c>
      <c r="G82" s="504"/>
      <c r="H82" s="504"/>
      <c r="I82" s="442"/>
      <c r="J82" s="391"/>
      <c r="K82" s="394"/>
      <c r="L82" s="393">
        <f>[2]参加人数一覧!$G$43</f>
        <v>21</v>
      </c>
      <c r="M82" s="395"/>
      <c r="N82" s="397"/>
      <c r="O82" s="77"/>
      <c r="P82" s="505">
        <f>D82-$A$33</f>
        <v>0.52083333333333337</v>
      </c>
      <c r="Q82" s="446">
        <f>D82-$B$76</f>
        <v>0.52777777777777779</v>
      </c>
      <c r="R82" s="447">
        <f>D82-$C$76</f>
        <v>0.53472222222222221</v>
      </c>
    </row>
    <row r="83" spans="2:18" ht="18.75" customHeight="1" thickBot="1">
      <c r="B83" s="55"/>
      <c r="C83" s="55"/>
      <c r="D83" s="83">
        <v>0.64583333333333337</v>
      </c>
      <c r="E83" s="435" t="s">
        <v>81</v>
      </c>
      <c r="F83" s="82" t="s">
        <v>84</v>
      </c>
      <c r="G83" s="506"/>
      <c r="H83" s="506"/>
      <c r="I83" s="437"/>
      <c r="J83" s="131"/>
      <c r="K83" s="451"/>
      <c r="L83" s="439">
        <f>[2]参加人数一覧!$B$43</f>
        <v>20</v>
      </c>
      <c r="M83" s="435"/>
      <c r="N83" s="451"/>
      <c r="O83" s="82"/>
      <c r="P83" s="507">
        <f>D83-$A$33</f>
        <v>0.60416666666666674</v>
      </c>
      <c r="Q83" s="508">
        <f>D83-$B$76</f>
        <v>0.61111111111111116</v>
      </c>
      <c r="R83" s="509">
        <f>D83-$C$76</f>
        <v>0.61805555555555558</v>
      </c>
    </row>
    <row r="84" spans="2:18" ht="18.75" customHeight="1">
      <c r="D84" s="44" t="s">
        <v>76</v>
      </c>
      <c r="E84" s="700">
        <f>D72+I72</f>
        <v>0.70833333333333326</v>
      </c>
      <c r="F84" s="700"/>
    </row>
  </sheetData>
  <mergeCells count="64">
    <mergeCell ref="E79:F79"/>
    <mergeCell ref="E84:F84"/>
    <mergeCell ref="D1:R1"/>
    <mergeCell ref="D74:R74"/>
    <mergeCell ref="E75:F75"/>
    <mergeCell ref="M76:O76"/>
    <mergeCell ref="M77:O77"/>
    <mergeCell ref="M78:O78"/>
    <mergeCell ref="J67:J68"/>
    <mergeCell ref="L67:L68"/>
    <mergeCell ref="J69:J70"/>
    <mergeCell ref="L69:L70"/>
    <mergeCell ref="J71:J72"/>
    <mergeCell ref="L71:L72"/>
    <mergeCell ref="Q62:Q63"/>
    <mergeCell ref="R62:R63"/>
    <mergeCell ref="D64:D65"/>
    <mergeCell ref="J64:J65"/>
    <mergeCell ref="P64:P65"/>
    <mergeCell ref="Q64:Q65"/>
    <mergeCell ref="R64:R65"/>
    <mergeCell ref="J58:J59"/>
    <mergeCell ref="L58:L59"/>
    <mergeCell ref="D62:D63"/>
    <mergeCell ref="J62:J63"/>
    <mergeCell ref="P62:P63"/>
    <mergeCell ref="E49:F49"/>
    <mergeCell ref="J51:J52"/>
    <mergeCell ref="L51:L52"/>
    <mergeCell ref="J53:J56"/>
    <mergeCell ref="L53:L56"/>
    <mergeCell ref="M34:O34"/>
    <mergeCell ref="M37:O37"/>
    <mergeCell ref="E39:F39"/>
    <mergeCell ref="E44:F44"/>
    <mergeCell ref="D48:R48"/>
    <mergeCell ref="J27:J28"/>
    <mergeCell ref="L27:L28"/>
    <mergeCell ref="J29:J30"/>
    <mergeCell ref="L29:L30"/>
    <mergeCell ref="D32:R32"/>
    <mergeCell ref="R22:R23"/>
    <mergeCell ref="D24:D25"/>
    <mergeCell ref="J24:J25"/>
    <mergeCell ref="L24:L25"/>
    <mergeCell ref="P24:P25"/>
    <mergeCell ref="Q24:Q25"/>
    <mergeCell ref="R24:R25"/>
    <mergeCell ref="D4:R4"/>
    <mergeCell ref="E5:F5"/>
    <mergeCell ref="E33:F33"/>
    <mergeCell ref="J6:J7"/>
    <mergeCell ref="L6:L7"/>
    <mergeCell ref="J8:J10"/>
    <mergeCell ref="L8:L10"/>
    <mergeCell ref="J11:J15"/>
    <mergeCell ref="L11:L15"/>
    <mergeCell ref="J17:J18"/>
    <mergeCell ref="L17:L18"/>
    <mergeCell ref="D22:D23"/>
    <mergeCell ref="J22:J23"/>
    <mergeCell ref="L22:L23"/>
    <mergeCell ref="P22:P23"/>
    <mergeCell ref="Q22:Q2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zoomScaleNormal="100" workbookViewId="0">
      <selection sqref="A1:N1"/>
    </sheetView>
  </sheetViews>
  <sheetFormatPr defaultColWidth="7" defaultRowHeight="17.25" customHeight="1"/>
  <cols>
    <col min="1" max="1" width="7" style="510" customWidth="1"/>
    <col min="2" max="2" width="0.875" style="510" customWidth="1"/>
    <col min="3" max="3" width="3.5" style="510" customWidth="1"/>
    <col min="4" max="4" width="2.5" style="510" customWidth="1"/>
    <col min="5" max="5" width="9.5" style="510" customWidth="1"/>
    <col min="6" max="6" width="0.875" style="510" customWidth="1"/>
    <col min="7" max="7" width="7.875" style="510" customWidth="1"/>
    <col min="8" max="8" width="6" style="510" customWidth="1"/>
    <col min="9" max="9" width="10.5" style="510" customWidth="1"/>
    <col min="10" max="10" width="7.5" style="510" bestFit="1" customWidth="1"/>
    <col min="11" max="11" width="7.875" style="510" customWidth="1"/>
    <col min="12" max="12" width="6" style="510" customWidth="1"/>
    <col min="13" max="13" width="6.625" style="510" customWidth="1"/>
    <col min="14" max="14" width="7.875" style="510" customWidth="1"/>
    <col min="15" max="16384" width="7" style="510"/>
  </cols>
  <sheetData>
    <row r="1" spans="1:14" s="30" customFormat="1" ht="15" customHeight="1">
      <c r="A1" s="662" t="s">
        <v>415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</row>
    <row r="2" spans="1:14" s="30" customFormat="1" ht="15" customHeight="1">
      <c r="A2" s="663" t="s">
        <v>411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</row>
    <row r="3" spans="1:14" s="30" customFormat="1" ht="21" customHeight="1">
      <c r="A3" s="664" t="s">
        <v>401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</row>
    <row r="4" spans="1:14" s="30" customFormat="1" ht="20.100000000000001" customHeight="1">
      <c r="A4" s="664" t="s">
        <v>407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</row>
    <row r="5" spans="1:14" s="30" customFormat="1" ht="18" customHeight="1">
      <c r="A5" s="662" t="s">
        <v>403</v>
      </c>
      <c r="B5" s="662"/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</row>
    <row r="6" spans="1:14" s="30" customFormat="1" ht="18" customHeight="1">
      <c r="A6" s="665" t="s">
        <v>404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</row>
    <row r="7" spans="1:14" s="30" customFormat="1" ht="18" customHeight="1">
      <c r="A7" s="665" t="s">
        <v>405</v>
      </c>
      <c r="B7" s="665"/>
      <c r="C7" s="665"/>
      <c r="D7" s="665"/>
      <c r="E7" s="665"/>
      <c r="F7" s="665"/>
      <c r="G7" s="665"/>
      <c r="H7" s="665"/>
      <c r="I7" s="665"/>
      <c r="J7" s="665"/>
      <c r="K7" s="665"/>
      <c r="L7" s="665"/>
      <c r="M7" s="665"/>
      <c r="N7" s="665"/>
    </row>
    <row r="8" spans="1:14" s="30" customFormat="1" ht="15" customHeight="1">
      <c r="A8" s="662" t="s">
        <v>406</v>
      </c>
      <c r="B8" s="662"/>
      <c r="C8" s="662"/>
      <c r="D8" s="662"/>
      <c r="E8" s="662"/>
      <c r="F8" s="662"/>
      <c r="G8" s="662"/>
      <c r="H8" s="662"/>
      <c r="I8" s="662"/>
      <c r="J8" s="662"/>
      <c r="K8" s="662"/>
      <c r="L8" s="662"/>
      <c r="M8" s="662"/>
      <c r="N8" s="662"/>
    </row>
    <row r="9" spans="1:14" ht="26.1" customHeight="1">
      <c r="A9" s="762" t="s">
        <v>377</v>
      </c>
      <c r="B9" s="762"/>
      <c r="C9" s="762"/>
      <c r="D9" s="762"/>
      <c r="E9" s="762"/>
      <c r="F9" s="762"/>
      <c r="G9" s="762"/>
      <c r="H9" s="762"/>
      <c r="I9" s="762"/>
      <c r="J9" s="762"/>
      <c r="K9" s="762"/>
      <c r="L9" s="762"/>
      <c r="M9" s="762"/>
      <c r="N9" s="762"/>
    </row>
    <row r="10" spans="1:14" s="205" customFormat="1" ht="15" customHeight="1">
      <c r="A10" s="204" t="s">
        <v>340</v>
      </c>
      <c r="B10" s="763" t="s">
        <v>341</v>
      </c>
      <c r="C10" s="763"/>
      <c r="D10" s="511" t="s">
        <v>342</v>
      </c>
      <c r="E10" s="511"/>
      <c r="F10" s="511"/>
      <c r="G10" s="511"/>
      <c r="H10" s="511"/>
      <c r="I10" s="511"/>
      <c r="J10" s="511"/>
      <c r="K10" s="511"/>
      <c r="L10" s="511"/>
      <c r="M10" s="511"/>
    </row>
    <row r="11" spans="1:14" s="205" customFormat="1" ht="15" customHeight="1">
      <c r="A11" s="204" t="s">
        <v>343</v>
      </c>
      <c r="B11" s="763" t="s">
        <v>344</v>
      </c>
      <c r="C11" s="763"/>
      <c r="D11" s="763" t="s">
        <v>345</v>
      </c>
      <c r="E11" s="763"/>
      <c r="F11" s="763"/>
      <c r="G11" s="763"/>
      <c r="H11" s="763"/>
      <c r="I11" s="763"/>
      <c r="J11" s="763"/>
      <c r="K11" s="763"/>
      <c r="L11" s="763"/>
      <c r="M11" s="763"/>
    </row>
    <row r="12" spans="1:14" s="205" customFormat="1" ht="15" customHeight="1">
      <c r="A12" s="204" t="s">
        <v>346</v>
      </c>
      <c r="B12" s="763" t="s">
        <v>347</v>
      </c>
      <c r="C12" s="763"/>
      <c r="D12" s="763" t="s">
        <v>348</v>
      </c>
      <c r="E12" s="763"/>
      <c r="F12" s="763"/>
      <c r="G12" s="763"/>
      <c r="H12" s="763"/>
      <c r="I12" s="763"/>
      <c r="J12" s="763"/>
      <c r="K12" s="763"/>
      <c r="L12" s="763"/>
      <c r="M12" s="763"/>
    </row>
    <row r="13" spans="1:14" s="205" customFormat="1" ht="15" customHeight="1">
      <c r="A13" s="204" t="s">
        <v>349</v>
      </c>
      <c r="B13" s="763" t="s">
        <v>350</v>
      </c>
      <c r="C13" s="763"/>
      <c r="D13" s="763" t="s">
        <v>351</v>
      </c>
      <c r="E13" s="763"/>
      <c r="F13" s="763"/>
      <c r="G13" s="763"/>
      <c r="H13" s="763"/>
      <c r="I13" s="763"/>
      <c r="J13" s="763"/>
      <c r="K13" s="763"/>
      <c r="L13" s="763"/>
      <c r="M13" s="763"/>
      <c r="N13" s="763"/>
    </row>
    <row r="14" spans="1:14" s="205" customFormat="1" ht="15" customHeight="1">
      <c r="A14" s="204" t="s">
        <v>352</v>
      </c>
      <c r="B14" s="763" t="s">
        <v>353</v>
      </c>
      <c r="C14" s="763"/>
      <c r="D14" s="763" t="s">
        <v>354</v>
      </c>
      <c r="E14" s="763"/>
      <c r="F14" s="763"/>
      <c r="G14" s="763"/>
      <c r="H14" s="763"/>
      <c r="I14" s="763"/>
      <c r="J14" s="763"/>
      <c r="K14" s="763"/>
      <c r="L14" s="763"/>
      <c r="M14" s="763"/>
    </row>
    <row r="15" spans="1:14" s="205" customFormat="1" ht="15" customHeight="1">
      <c r="D15" s="204" t="s">
        <v>355</v>
      </c>
    </row>
    <row r="16" spans="1:14" s="205" customFormat="1" ht="15" customHeight="1">
      <c r="D16" s="204" t="s">
        <v>378</v>
      </c>
    </row>
    <row r="17" spans="1:13" s="205" customFormat="1" ht="15" customHeight="1">
      <c r="D17" s="204" t="s">
        <v>379</v>
      </c>
    </row>
    <row r="18" spans="1:13" s="205" customFormat="1" ht="15" customHeight="1">
      <c r="D18" s="204" t="s">
        <v>356</v>
      </c>
    </row>
    <row r="19" spans="1:13" s="205" customFormat="1" ht="15" customHeight="1">
      <c r="D19" s="204" t="s">
        <v>380</v>
      </c>
    </row>
    <row r="20" spans="1:13" s="205" customFormat="1" ht="15" customHeight="1">
      <c r="A20" s="204" t="s">
        <v>357</v>
      </c>
      <c r="D20" s="205" t="s">
        <v>358</v>
      </c>
    </row>
    <row r="21" spans="1:13" s="205" customFormat="1" ht="15" customHeight="1">
      <c r="A21" s="204"/>
      <c r="D21" s="205" t="s">
        <v>359</v>
      </c>
    </row>
    <row r="22" spans="1:13" s="205" customFormat="1" ht="15" customHeight="1">
      <c r="A22" s="204"/>
      <c r="D22" s="205" t="s">
        <v>360</v>
      </c>
    </row>
    <row r="23" spans="1:13" s="205" customFormat="1" ht="15" customHeight="1">
      <c r="A23" s="204"/>
      <c r="D23" s="205" t="s">
        <v>361</v>
      </c>
    </row>
    <row r="24" spans="1:13" s="205" customFormat="1" ht="15" customHeight="1">
      <c r="A24" s="204"/>
      <c r="D24" s="205" t="s">
        <v>362</v>
      </c>
    </row>
    <row r="25" spans="1:13" s="205" customFormat="1" ht="15" customHeight="1">
      <c r="A25" s="204" t="s">
        <v>363</v>
      </c>
      <c r="D25" s="205" t="s">
        <v>381</v>
      </c>
    </row>
    <row r="26" spans="1:13" s="205" customFormat="1" ht="15" customHeight="1">
      <c r="A26" s="204"/>
      <c r="G26" s="204"/>
    </row>
    <row r="27" spans="1:13" s="205" customFormat="1" ht="15" customHeight="1">
      <c r="A27" s="204" t="s">
        <v>364</v>
      </c>
    </row>
    <row r="28" spans="1:13" s="205" customFormat="1" ht="15" customHeight="1">
      <c r="A28" s="204"/>
    </row>
    <row r="29" spans="1:13" s="205" customFormat="1" ht="15" customHeight="1">
      <c r="A29" s="204" t="s">
        <v>365</v>
      </c>
    </row>
    <row r="30" spans="1:13" s="205" customFormat="1" ht="15" customHeight="1">
      <c r="D30" s="204"/>
    </row>
    <row r="31" spans="1:13" s="205" customFormat="1" ht="15" customHeight="1" thickBot="1">
      <c r="A31" s="204" t="s">
        <v>366</v>
      </c>
    </row>
    <row r="32" spans="1:13" s="205" customFormat="1" ht="11.25" customHeight="1">
      <c r="A32" s="764" t="s">
        <v>367</v>
      </c>
      <c r="B32" s="765"/>
      <c r="C32" s="765"/>
      <c r="D32" s="765"/>
      <c r="E32" s="765"/>
      <c r="F32" s="766"/>
      <c r="G32" s="764" t="s">
        <v>233</v>
      </c>
      <c r="H32" s="765"/>
      <c r="I32" s="766"/>
      <c r="J32" s="764" t="s">
        <v>368</v>
      </c>
      <c r="K32" s="765"/>
      <c r="L32" s="765"/>
      <c r="M32" s="766"/>
    </row>
    <row r="33" spans="1:13" s="205" customFormat="1" ht="11.25" customHeight="1">
      <c r="A33" s="767" t="s">
        <v>234</v>
      </c>
      <c r="B33" s="768"/>
      <c r="C33" s="769" t="s">
        <v>235</v>
      </c>
      <c r="D33" s="770"/>
      <c r="E33" s="769" t="s">
        <v>236</v>
      </c>
      <c r="F33" s="771"/>
      <c r="G33" s="512" t="s">
        <v>234</v>
      </c>
      <c r="H33" s="513" t="s">
        <v>235</v>
      </c>
      <c r="I33" s="514" t="s">
        <v>236</v>
      </c>
      <c r="J33" s="512" t="s">
        <v>234</v>
      </c>
      <c r="K33" s="513" t="s">
        <v>235</v>
      </c>
      <c r="L33" s="769" t="s">
        <v>236</v>
      </c>
      <c r="M33" s="771"/>
    </row>
    <row r="34" spans="1:13" s="205" customFormat="1" ht="11.25" customHeight="1">
      <c r="A34" s="772">
        <v>0.41666666666666669</v>
      </c>
      <c r="B34" s="773">
        <v>0.41666666666666669</v>
      </c>
      <c r="C34" s="769" t="s">
        <v>237</v>
      </c>
      <c r="D34" s="770"/>
      <c r="E34" s="769" t="s">
        <v>64</v>
      </c>
      <c r="F34" s="771"/>
      <c r="G34" s="515" t="str">
        <f>[3]競技ダイヤ!R10</f>
        <v>10:00</v>
      </c>
      <c r="H34" s="513" t="s">
        <v>237</v>
      </c>
      <c r="I34" s="514" t="s">
        <v>238</v>
      </c>
      <c r="J34" s="515">
        <v>0.41666666666666669</v>
      </c>
      <c r="K34" s="513" t="s">
        <v>369</v>
      </c>
      <c r="L34" s="769" t="s">
        <v>239</v>
      </c>
      <c r="M34" s="771"/>
    </row>
    <row r="35" spans="1:13" s="205" customFormat="1" ht="11.25" customHeight="1">
      <c r="A35" s="772">
        <v>0.4236111111111111</v>
      </c>
      <c r="B35" s="773">
        <v>0.4236111111111111</v>
      </c>
      <c r="C35" s="769" t="s">
        <v>240</v>
      </c>
      <c r="D35" s="770"/>
      <c r="E35" s="769" t="s">
        <v>64</v>
      </c>
      <c r="F35" s="771"/>
      <c r="G35" s="515">
        <f>[3]競技ダイヤ!R11</f>
        <v>0.41666666666666669</v>
      </c>
      <c r="H35" s="513" t="s">
        <v>237</v>
      </c>
      <c r="I35" s="514" t="s">
        <v>241</v>
      </c>
      <c r="J35" s="515">
        <v>0.4375</v>
      </c>
      <c r="K35" s="513" t="s">
        <v>369</v>
      </c>
      <c r="L35" s="769" t="s">
        <v>370</v>
      </c>
      <c r="M35" s="771"/>
    </row>
    <row r="36" spans="1:13" s="205" customFormat="1" ht="11.25" customHeight="1">
      <c r="A36" s="772">
        <v>0.43055555555555552</v>
      </c>
      <c r="B36" s="773">
        <v>0.43055555555555552</v>
      </c>
      <c r="C36" s="769" t="s">
        <v>237</v>
      </c>
      <c r="D36" s="770"/>
      <c r="E36" s="769" t="s">
        <v>242</v>
      </c>
      <c r="F36" s="771"/>
      <c r="G36" s="515">
        <v>0.5</v>
      </c>
      <c r="H36" s="513" t="s">
        <v>240</v>
      </c>
      <c r="I36" s="514" t="s">
        <v>238</v>
      </c>
      <c r="J36" s="515">
        <v>0.52083333333333337</v>
      </c>
      <c r="K36" s="513" t="s">
        <v>369</v>
      </c>
      <c r="L36" s="769" t="s">
        <v>83</v>
      </c>
      <c r="M36" s="771"/>
    </row>
    <row r="37" spans="1:13" s="205" customFormat="1" ht="11.25" customHeight="1" thickBot="1">
      <c r="A37" s="772">
        <v>0.43749999999999994</v>
      </c>
      <c r="B37" s="773">
        <v>0.43749999999999994</v>
      </c>
      <c r="C37" s="769" t="s">
        <v>240</v>
      </c>
      <c r="D37" s="770"/>
      <c r="E37" s="769" t="s">
        <v>242</v>
      </c>
      <c r="F37" s="771"/>
      <c r="G37" s="515">
        <f>[3]競技ダイヤ!R13</f>
        <v>0.5</v>
      </c>
      <c r="H37" s="513" t="s">
        <v>237</v>
      </c>
      <c r="I37" s="514" t="s">
        <v>78</v>
      </c>
      <c r="J37" s="516">
        <v>0.60416666666666663</v>
      </c>
      <c r="K37" s="517" t="s">
        <v>369</v>
      </c>
      <c r="L37" s="774" t="s">
        <v>173</v>
      </c>
      <c r="M37" s="775"/>
    </row>
    <row r="38" spans="1:13" s="205" customFormat="1" ht="11.25" customHeight="1">
      <c r="A38" s="772">
        <v>0.4513888888888889</v>
      </c>
      <c r="B38" s="773">
        <v>0.44791666666666663</v>
      </c>
      <c r="C38" s="769" t="s">
        <v>237</v>
      </c>
      <c r="D38" s="770"/>
      <c r="E38" s="769" t="s">
        <v>243</v>
      </c>
      <c r="F38" s="771"/>
      <c r="G38" s="515">
        <f>[3]競技ダイヤ!R14</f>
        <v>0.54166666666666663</v>
      </c>
      <c r="H38" s="513" t="s">
        <v>240</v>
      </c>
      <c r="I38" s="514" t="s">
        <v>241</v>
      </c>
    </row>
    <row r="39" spans="1:13" s="205" customFormat="1" ht="11.25" customHeight="1">
      <c r="A39" s="772">
        <v>0.46527777777777773</v>
      </c>
      <c r="B39" s="773">
        <v>0.46180555555555552</v>
      </c>
      <c r="C39" s="769" t="s">
        <v>240</v>
      </c>
      <c r="D39" s="770"/>
      <c r="E39" s="769" t="s">
        <v>244</v>
      </c>
      <c r="F39" s="771"/>
      <c r="G39" s="515" t="str">
        <f>[3]競技ダイヤ!R15</f>
        <v>14:00</v>
      </c>
      <c r="H39" s="513" t="s">
        <v>240</v>
      </c>
      <c r="I39" s="514" t="s">
        <v>78</v>
      </c>
      <c r="J39" s="206"/>
      <c r="K39" s="206"/>
      <c r="L39" s="206"/>
      <c r="M39" s="206"/>
    </row>
    <row r="40" spans="1:13" s="205" customFormat="1" ht="11.25" customHeight="1" thickBot="1">
      <c r="A40" s="772">
        <v>0.47569444444444442</v>
      </c>
      <c r="B40" s="773">
        <v>0.47222222222222221</v>
      </c>
      <c r="C40" s="769" t="s">
        <v>237</v>
      </c>
      <c r="D40" s="770"/>
      <c r="E40" s="769" t="s">
        <v>245</v>
      </c>
      <c r="F40" s="771"/>
      <c r="G40" s="516">
        <v>0.58333333333333337</v>
      </c>
      <c r="H40" s="517" t="s">
        <v>371</v>
      </c>
      <c r="I40" s="518" t="s">
        <v>246</v>
      </c>
      <c r="J40" s="206"/>
      <c r="K40" s="206"/>
      <c r="L40" s="206"/>
      <c r="M40" s="206"/>
    </row>
    <row r="41" spans="1:13" s="205" customFormat="1" ht="11.25" customHeight="1">
      <c r="A41" s="772">
        <v>0.4826388888888889</v>
      </c>
      <c r="B41" s="773">
        <v>0.47916666666666663</v>
      </c>
      <c r="C41" s="769" t="s">
        <v>240</v>
      </c>
      <c r="D41" s="770"/>
      <c r="E41" s="769" t="s">
        <v>245</v>
      </c>
      <c r="F41" s="771"/>
      <c r="G41" s="206"/>
      <c r="H41" s="206"/>
      <c r="I41" s="206"/>
      <c r="J41" s="206"/>
      <c r="K41" s="206"/>
      <c r="L41" s="206"/>
      <c r="M41" s="206"/>
    </row>
    <row r="42" spans="1:13" s="205" customFormat="1" ht="11.25" customHeight="1">
      <c r="A42" s="772">
        <v>0.49305555555555558</v>
      </c>
      <c r="B42" s="773">
        <v>0.48958333333333331</v>
      </c>
      <c r="C42" s="769" t="s">
        <v>240</v>
      </c>
      <c r="D42" s="770"/>
      <c r="E42" s="769" t="s">
        <v>247</v>
      </c>
      <c r="F42" s="771"/>
      <c r="G42" s="206"/>
      <c r="H42" s="206"/>
      <c r="I42" s="206"/>
      <c r="J42" s="206"/>
      <c r="K42" s="206"/>
      <c r="L42" s="206"/>
      <c r="M42" s="206"/>
    </row>
    <row r="43" spans="1:13" s="205" customFormat="1" ht="11.25" customHeight="1">
      <c r="A43" s="772">
        <v>0.50694444444444442</v>
      </c>
      <c r="B43" s="773">
        <v>0.50347222222222221</v>
      </c>
      <c r="C43" s="769" t="s">
        <v>372</v>
      </c>
      <c r="D43" s="770"/>
      <c r="E43" s="769" t="s">
        <v>248</v>
      </c>
      <c r="F43" s="771"/>
      <c r="G43" s="206"/>
      <c r="H43" s="206"/>
      <c r="I43" s="206"/>
      <c r="J43" s="206"/>
      <c r="K43" s="206"/>
      <c r="L43" s="206"/>
      <c r="M43" s="206"/>
    </row>
    <row r="44" spans="1:13" s="205" customFormat="1" ht="11.25" customHeight="1">
      <c r="A44" s="772">
        <v>0.53819444444444442</v>
      </c>
      <c r="B44" s="773">
        <v>0.53472222222222221</v>
      </c>
      <c r="C44" s="769" t="s">
        <v>237</v>
      </c>
      <c r="D44" s="770"/>
      <c r="E44" s="769" t="s">
        <v>249</v>
      </c>
      <c r="F44" s="771"/>
      <c r="G44" s="206"/>
      <c r="H44" s="206"/>
      <c r="I44" s="206"/>
      <c r="J44" s="206"/>
      <c r="K44" s="206"/>
      <c r="L44" s="206"/>
      <c r="M44" s="206"/>
    </row>
    <row r="45" spans="1:13" s="205" customFormat="1" ht="11.25" customHeight="1">
      <c r="A45" s="772">
        <v>0.54861111111111105</v>
      </c>
      <c r="B45" s="773">
        <v>0.54513888888888884</v>
      </c>
      <c r="C45" s="769" t="s">
        <v>240</v>
      </c>
      <c r="D45" s="770"/>
      <c r="E45" s="769" t="s">
        <v>249</v>
      </c>
      <c r="F45" s="771"/>
      <c r="G45" s="206"/>
      <c r="H45" s="206"/>
      <c r="I45" s="206"/>
      <c r="J45" s="206"/>
      <c r="K45" s="206"/>
      <c r="L45" s="206"/>
      <c r="M45" s="206"/>
    </row>
    <row r="46" spans="1:13" s="205" customFormat="1" ht="11.25" customHeight="1">
      <c r="A46" s="772">
        <v>0.55555555555555558</v>
      </c>
      <c r="B46" s="773">
        <v>0.55208333333333326</v>
      </c>
      <c r="C46" s="769" t="s">
        <v>237</v>
      </c>
      <c r="D46" s="770"/>
      <c r="E46" s="769" t="s">
        <v>250</v>
      </c>
      <c r="F46" s="771"/>
      <c r="G46" s="206"/>
      <c r="H46" s="206"/>
      <c r="I46" s="206"/>
      <c r="J46" s="206"/>
      <c r="K46" s="206"/>
      <c r="L46" s="206"/>
      <c r="M46" s="206"/>
    </row>
    <row r="47" spans="1:13" s="205" customFormat="1" ht="11.25" customHeight="1">
      <c r="A47" s="772">
        <v>0.56597222222222221</v>
      </c>
      <c r="B47" s="773">
        <v>0.56249999999999989</v>
      </c>
      <c r="C47" s="769" t="s">
        <v>240</v>
      </c>
      <c r="D47" s="770"/>
      <c r="E47" s="769" t="s">
        <v>250</v>
      </c>
      <c r="F47" s="771"/>
      <c r="G47" s="206"/>
      <c r="H47" s="206"/>
      <c r="I47" s="206"/>
      <c r="J47" s="206"/>
      <c r="K47" s="206"/>
      <c r="L47" s="206"/>
      <c r="M47" s="206"/>
    </row>
    <row r="48" spans="1:13" s="205" customFormat="1" ht="11.25" customHeight="1">
      <c r="A48" s="772">
        <v>0.58333333333333337</v>
      </c>
      <c r="B48" s="773">
        <v>0.57986111111111105</v>
      </c>
      <c r="C48" s="769" t="s">
        <v>237</v>
      </c>
      <c r="D48" s="770"/>
      <c r="E48" s="769" t="s">
        <v>251</v>
      </c>
      <c r="F48" s="771"/>
      <c r="G48" s="206"/>
      <c r="H48" s="206"/>
      <c r="I48" s="206"/>
      <c r="J48" s="206"/>
      <c r="K48" s="206"/>
      <c r="L48" s="206"/>
      <c r="M48" s="206"/>
    </row>
    <row r="49" spans="1:13" s="205" customFormat="1" ht="11.25" customHeight="1">
      <c r="A49" s="772">
        <v>0.59722222222222221</v>
      </c>
      <c r="B49" s="773">
        <v>0.59374999999999989</v>
      </c>
      <c r="C49" s="769" t="s">
        <v>240</v>
      </c>
      <c r="D49" s="770"/>
      <c r="E49" s="769" t="s">
        <v>251</v>
      </c>
      <c r="F49" s="771"/>
      <c r="G49" s="206"/>
      <c r="H49" s="206"/>
      <c r="I49" s="206"/>
      <c r="J49" s="206"/>
      <c r="K49" s="206"/>
      <c r="L49" s="206"/>
      <c r="M49" s="206"/>
    </row>
    <row r="50" spans="1:13" s="205" customFormat="1" ht="11.25" customHeight="1">
      <c r="A50" s="772">
        <v>0.60763888888888895</v>
      </c>
      <c r="B50" s="773">
        <v>0.60416666666666652</v>
      </c>
      <c r="C50" s="769" t="s">
        <v>237</v>
      </c>
      <c r="D50" s="770"/>
      <c r="E50" s="769" t="s">
        <v>252</v>
      </c>
      <c r="F50" s="771"/>
      <c r="G50" s="206"/>
      <c r="H50" s="206"/>
      <c r="I50" s="206"/>
      <c r="J50" s="206"/>
      <c r="K50" s="206"/>
      <c r="L50" s="206"/>
      <c r="M50" s="206"/>
    </row>
    <row r="51" spans="1:13" s="205" customFormat="1" ht="11.25" customHeight="1">
      <c r="A51" s="772">
        <v>0.61458333333333337</v>
      </c>
      <c r="B51" s="773">
        <v>0.61111111111111094</v>
      </c>
      <c r="C51" s="769" t="s">
        <v>240</v>
      </c>
      <c r="D51" s="770"/>
      <c r="E51" s="769" t="s">
        <v>252</v>
      </c>
      <c r="F51" s="771"/>
      <c r="G51" s="206"/>
      <c r="H51" s="206"/>
      <c r="I51" s="206"/>
      <c r="J51" s="206"/>
      <c r="K51" s="206"/>
      <c r="L51" s="206"/>
      <c r="M51" s="206"/>
    </row>
    <row r="52" spans="1:13" s="205" customFormat="1" ht="11.25" customHeight="1">
      <c r="A52" s="772">
        <v>0.62152777777777779</v>
      </c>
      <c r="B52" s="773">
        <v>0.61805555555555536</v>
      </c>
      <c r="C52" s="769" t="s">
        <v>237</v>
      </c>
      <c r="D52" s="770"/>
      <c r="E52" s="769" t="s">
        <v>253</v>
      </c>
      <c r="F52" s="771"/>
      <c r="G52" s="206"/>
      <c r="H52" s="206"/>
      <c r="I52" s="206"/>
      <c r="J52" s="206"/>
      <c r="K52" s="206"/>
      <c r="L52" s="206"/>
      <c r="M52" s="206"/>
    </row>
    <row r="53" spans="1:13" s="205" customFormat="1" ht="11.25" customHeight="1">
      <c r="A53" s="772">
        <v>0.63194444444444442</v>
      </c>
      <c r="B53" s="773">
        <v>0.62847222222222199</v>
      </c>
      <c r="C53" s="769" t="s">
        <v>240</v>
      </c>
      <c r="D53" s="770"/>
      <c r="E53" s="769" t="s">
        <v>254</v>
      </c>
      <c r="F53" s="771"/>
      <c r="G53" s="206"/>
      <c r="H53" s="206"/>
      <c r="I53" s="206"/>
    </row>
    <row r="54" spans="1:13" s="205" customFormat="1" ht="11.25" customHeight="1">
      <c r="A54" s="772">
        <v>0.64583333333333337</v>
      </c>
      <c r="B54" s="773">
        <v>0.64236111111111083</v>
      </c>
      <c r="C54" s="769" t="s">
        <v>237</v>
      </c>
      <c r="D54" s="770"/>
      <c r="E54" s="769" t="s">
        <v>255</v>
      </c>
      <c r="F54" s="771"/>
      <c r="G54" s="206"/>
      <c r="H54" s="206"/>
      <c r="I54" s="206"/>
    </row>
    <row r="55" spans="1:13" s="205" customFormat="1" ht="11.25" customHeight="1" thickBot="1">
      <c r="A55" s="776">
        <v>0.65972222222222221</v>
      </c>
      <c r="B55" s="777">
        <v>0.65624999999999967</v>
      </c>
      <c r="C55" s="774" t="s">
        <v>240</v>
      </c>
      <c r="D55" s="778"/>
      <c r="E55" s="774" t="s">
        <v>255</v>
      </c>
      <c r="F55" s="775"/>
      <c r="J55" s="204"/>
    </row>
    <row r="56" spans="1:13" s="205" customFormat="1" ht="11.25" customHeight="1">
      <c r="A56" s="204" t="s">
        <v>373</v>
      </c>
      <c r="J56" s="510"/>
      <c r="K56" s="510"/>
      <c r="L56" s="510"/>
      <c r="M56" s="510"/>
    </row>
    <row r="57" spans="1:13" s="205" customFormat="1" ht="11.25" customHeight="1">
      <c r="A57" s="204" t="s">
        <v>374</v>
      </c>
      <c r="H57" s="205" t="s">
        <v>375</v>
      </c>
      <c r="J57" s="510"/>
      <c r="K57" s="510"/>
      <c r="L57" s="510"/>
      <c r="M57" s="510"/>
    </row>
    <row r="58" spans="1:13" s="205" customFormat="1" ht="11.25" customHeight="1">
      <c r="D58" s="204" t="s">
        <v>376</v>
      </c>
      <c r="G58" s="510"/>
      <c r="H58" s="510"/>
      <c r="I58" s="510"/>
      <c r="J58" s="510"/>
      <c r="K58" s="510"/>
      <c r="L58" s="510"/>
      <c r="M58" s="510"/>
    </row>
    <row r="59" spans="1:13" ht="15" customHeight="1">
      <c r="A59" s="519"/>
    </row>
    <row r="60" spans="1:13" ht="14.1" customHeight="1"/>
    <row r="61" spans="1:13" ht="14.1" customHeight="1">
      <c r="A61" s="519"/>
    </row>
    <row r="62" spans="1:13" ht="12"/>
    <row r="63" spans="1:13" ht="12"/>
    <row r="64" spans="1:13" ht="12"/>
    <row r="65" ht="12"/>
    <row r="66" ht="12"/>
    <row r="67" ht="12"/>
  </sheetData>
  <mergeCells count="95">
    <mergeCell ref="A55:B55"/>
    <mergeCell ref="C55:D55"/>
    <mergeCell ref="E55:F55"/>
    <mergeCell ref="A53:B53"/>
    <mergeCell ref="C53:D53"/>
    <mergeCell ref="E53:F53"/>
    <mergeCell ref="A54:B54"/>
    <mergeCell ref="C54:D54"/>
    <mergeCell ref="E54:F54"/>
    <mergeCell ref="A51:B51"/>
    <mergeCell ref="C51:D51"/>
    <mergeCell ref="E51:F51"/>
    <mergeCell ref="A52:B52"/>
    <mergeCell ref="C52:D52"/>
    <mergeCell ref="E52:F52"/>
    <mergeCell ref="A49:B49"/>
    <mergeCell ref="C49:D49"/>
    <mergeCell ref="E49:F49"/>
    <mergeCell ref="A50:B50"/>
    <mergeCell ref="C50:D50"/>
    <mergeCell ref="E50:F50"/>
    <mergeCell ref="A47:B47"/>
    <mergeCell ref="C47:D47"/>
    <mergeCell ref="E47:F47"/>
    <mergeCell ref="A48:B48"/>
    <mergeCell ref="C48:D48"/>
    <mergeCell ref="E48:F48"/>
    <mergeCell ref="A45:B45"/>
    <mergeCell ref="C45:D45"/>
    <mergeCell ref="E45:F45"/>
    <mergeCell ref="A46:B46"/>
    <mergeCell ref="C46:D46"/>
    <mergeCell ref="E46:F46"/>
    <mergeCell ref="A43:B43"/>
    <mergeCell ref="C43:D43"/>
    <mergeCell ref="E43:F43"/>
    <mergeCell ref="A44:B44"/>
    <mergeCell ref="C44:D44"/>
    <mergeCell ref="E44:F44"/>
    <mergeCell ref="A41:B41"/>
    <mergeCell ref="C41:D41"/>
    <mergeCell ref="E41:F41"/>
    <mergeCell ref="A42:B42"/>
    <mergeCell ref="C42:D42"/>
    <mergeCell ref="E42:F42"/>
    <mergeCell ref="A39:B39"/>
    <mergeCell ref="C39:D39"/>
    <mergeCell ref="E39:F39"/>
    <mergeCell ref="A40:B40"/>
    <mergeCell ref="C40:D40"/>
    <mergeCell ref="E40:F40"/>
    <mergeCell ref="A37:B37"/>
    <mergeCell ref="C37:D37"/>
    <mergeCell ref="E37:F37"/>
    <mergeCell ref="L37:M37"/>
    <mergeCell ref="A38:B38"/>
    <mergeCell ref="C38:D38"/>
    <mergeCell ref="E38:F38"/>
    <mergeCell ref="A35:B35"/>
    <mergeCell ref="C35:D35"/>
    <mergeCell ref="E35:F35"/>
    <mergeCell ref="L35:M35"/>
    <mergeCell ref="A36:B36"/>
    <mergeCell ref="C36:D36"/>
    <mergeCell ref="E36:F36"/>
    <mergeCell ref="L36:M36"/>
    <mergeCell ref="A33:B33"/>
    <mergeCell ref="C33:D33"/>
    <mergeCell ref="E33:F33"/>
    <mergeCell ref="L33:M33"/>
    <mergeCell ref="A34:B34"/>
    <mergeCell ref="C34:D34"/>
    <mergeCell ref="E34:F34"/>
    <mergeCell ref="L34:M34"/>
    <mergeCell ref="B13:C13"/>
    <mergeCell ref="D13:N13"/>
    <mergeCell ref="B14:C14"/>
    <mergeCell ref="D14:M14"/>
    <mergeCell ref="A32:F32"/>
    <mergeCell ref="G32:I32"/>
    <mergeCell ref="J32:M32"/>
    <mergeCell ref="A9:N9"/>
    <mergeCell ref="B10:C10"/>
    <mergeCell ref="B11:C11"/>
    <mergeCell ref="D11:M11"/>
    <mergeCell ref="B12:C12"/>
    <mergeCell ref="D12:M12"/>
    <mergeCell ref="A6:N6"/>
    <mergeCell ref="A7:N7"/>
    <mergeCell ref="A8:N8"/>
    <mergeCell ref="A1:N1"/>
    <mergeCell ref="A2:N2"/>
    <mergeCell ref="A3:N3"/>
    <mergeCell ref="A4:N4"/>
    <mergeCell ref="A5:N5"/>
  </mergeCells>
  <phoneticPr fontId="2"/>
  <pageMargins left="0.25" right="0.25" top="0.75" bottom="0.75" header="0.3" footer="0.3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8"/>
  <sheetViews>
    <sheetView zoomScaleNormal="100" workbookViewId="0">
      <selection activeCell="C1" sqref="C1"/>
    </sheetView>
  </sheetViews>
  <sheetFormatPr defaultRowHeight="25.5" customHeight="1"/>
  <cols>
    <col min="1" max="1" width="15.5" style="18" customWidth="1"/>
    <col min="2" max="2" width="4.75" style="1" customWidth="1"/>
    <col min="3" max="3" width="65.75" style="1" customWidth="1"/>
    <col min="4" max="256" width="9" style="1"/>
    <col min="257" max="257" width="15.5" style="1" customWidth="1"/>
    <col min="258" max="258" width="4.75" style="1" customWidth="1"/>
    <col min="259" max="259" width="65.75" style="1" customWidth="1"/>
    <col min="260" max="512" width="9" style="1"/>
    <col min="513" max="513" width="15.5" style="1" customWidth="1"/>
    <col min="514" max="514" width="4.75" style="1" customWidth="1"/>
    <col min="515" max="515" width="65.75" style="1" customWidth="1"/>
    <col min="516" max="768" width="9" style="1"/>
    <col min="769" max="769" width="15.5" style="1" customWidth="1"/>
    <col min="770" max="770" width="4.75" style="1" customWidth="1"/>
    <col min="771" max="771" width="65.75" style="1" customWidth="1"/>
    <col min="772" max="1024" width="9" style="1"/>
    <col min="1025" max="1025" width="15.5" style="1" customWidth="1"/>
    <col min="1026" max="1026" width="4.75" style="1" customWidth="1"/>
    <col min="1027" max="1027" width="65.75" style="1" customWidth="1"/>
    <col min="1028" max="1280" width="9" style="1"/>
    <col min="1281" max="1281" width="15.5" style="1" customWidth="1"/>
    <col min="1282" max="1282" width="4.75" style="1" customWidth="1"/>
    <col min="1283" max="1283" width="65.75" style="1" customWidth="1"/>
    <col min="1284" max="1536" width="9" style="1"/>
    <col min="1537" max="1537" width="15.5" style="1" customWidth="1"/>
    <col min="1538" max="1538" width="4.75" style="1" customWidth="1"/>
    <col min="1539" max="1539" width="65.75" style="1" customWidth="1"/>
    <col min="1540" max="1792" width="9" style="1"/>
    <col min="1793" max="1793" width="15.5" style="1" customWidth="1"/>
    <col min="1794" max="1794" width="4.75" style="1" customWidth="1"/>
    <col min="1795" max="1795" width="65.75" style="1" customWidth="1"/>
    <col min="1796" max="2048" width="9" style="1"/>
    <col min="2049" max="2049" width="15.5" style="1" customWidth="1"/>
    <col min="2050" max="2050" width="4.75" style="1" customWidth="1"/>
    <col min="2051" max="2051" width="65.75" style="1" customWidth="1"/>
    <col min="2052" max="2304" width="9" style="1"/>
    <col min="2305" max="2305" width="15.5" style="1" customWidth="1"/>
    <col min="2306" max="2306" width="4.75" style="1" customWidth="1"/>
    <col min="2307" max="2307" width="65.75" style="1" customWidth="1"/>
    <col min="2308" max="2560" width="9" style="1"/>
    <col min="2561" max="2561" width="15.5" style="1" customWidth="1"/>
    <col min="2562" max="2562" width="4.75" style="1" customWidth="1"/>
    <col min="2563" max="2563" width="65.75" style="1" customWidth="1"/>
    <col min="2564" max="2816" width="9" style="1"/>
    <col min="2817" max="2817" width="15.5" style="1" customWidth="1"/>
    <col min="2818" max="2818" width="4.75" style="1" customWidth="1"/>
    <col min="2819" max="2819" width="65.75" style="1" customWidth="1"/>
    <col min="2820" max="3072" width="9" style="1"/>
    <col min="3073" max="3073" width="15.5" style="1" customWidth="1"/>
    <col min="3074" max="3074" width="4.75" style="1" customWidth="1"/>
    <col min="3075" max="3075" width="65.75" style="1" customWidth="1"/>
    <col min="3076" max="3328" width="9" style="1"/>
    <col min="3329" max="3329" width="15.5" style="1" customWidth="1"/>
    <col min="3330" max="3330" width="4.75" style="1" customWidth="1"/>
    <col min="3331" max="3331" width="65.75" style="1" customWidth="1"/>
    <col min="3332" max="3584" width="9" style="1"/>
    <col min="3585" max="3585" width="15.5" style="1" customWidth="1"/>
    <col min="3586" max="3586" width="4.75" style="1" customWidth="1"/>
    <col min="3587" max="3587" width="65.75" style="1" customWidth="1"/>
    <col min="3588" max="3840" width="9" style="1"/>
    <col min="3841" max="3841" width="15.5" style="1" customWidth="1"/>
    <col min="3842" max="3842" width="4.75" style="1" customWidth="1"/>
    <col min="3843" max="3843" width="65.75" style="1" customWidth="1"/>
    <col min="3844" max="4096" width="9" style="1"/>
    <col min="4097" max="4097" width="15.5" style="1" customWidth="1"/>
    <col min="4098" max="4098" width="4.75" style="1" customWidth="1"/>
    <col min="4099" max="4099" width="65.75" style="1" customWidth="1"/>
    <col min="4100" max="4352" width="9" style="1"/>
    <col min="4353" max="4353" width="15.5" style="1" customWidth="1"/>
    <col min="4354" max="4354" width="4.75" style="1" customWidth="1"/>
    <col min="4355" max="4355" width="65.75" style="1" customWidth="1"/>
    <col min="4356" max="4608" width="9" style="1"/>
    <col min="4609" max="4609" width="15.5" style="1" customWidth="1"/>
    <col min="4610" max="4610" width="4.75" style="1" customWidth="1"/>
    <col min="4611" max="4611" width="65.75" style="1" customWidth="1"/>
    <col min="4612" max="4864" width="9" style="1"/>
    <col min="4865" max="4865" width="15.5" style="1" customWidth="1"/>
    <col min="4866" max="4866" width="4.75" style="1" customWidth="1"/>
    <col min="4867" max="4867" width="65.75" style="1" customWidth="1"/>
    <col min="4868" max="5120" width="9" style="1"/>
    <col min="5121" max="5121" width="15.5" style="1" customWidth="1"/>
    <col min="5122" max="5122" width="4.75" style="1" customWidth="1"/>
    <col min="5123" max="5123" width="65.75" style="1" customWidth="1"/>
    <col min="5124" max="5376" width="9" style="1"/>
    <col min="5377" max="5377" width="15.5" style="1" customWidth="1"/>
    <col min="5378" max="5378" width="4.75" style="1" customWidth="1"/>
    <col min="5379" max="5379" width="65.75" style="1" customWidth="1"/>
    <col min="5380" max="5632" width="9" style="1"/>
    <col min="5633" max="5633" width="15.5" style="1" customWidth="1"/>
    <col min="5634" max="5634" width="4.75" style="1" customWidth="1"/>
    <col min="5635" max="5635" width="65.75" style="1" customWidth="1"/>
    <col min="5636" max="5888" width="9" style="1"/>
    <col min="5889" max="5889" width="15.5" style="1" customWidth="1"/>
    <col min="5890" max="5890" width="4.75" style="1" customWidth="1"/>
    <col min="5891" max="5891" width="65.75" style="1" customWidth="1"/>
    <col min="5892" max="6144" width="9" style="1"/>
    <col min="6145" max="6145" width="15.5" style="1" customWidth="1"/>
    <col min="6146" max="6146" width="4.75" style="1" customWidth="1"/>
    <col min="6147" max="6147" width="65.75" style="1" customWidth="1"/>
    <col min="6148" max="6400" width="9" style="1"/>
    <col min="6401" max="6401" width="15.5" style="1" customWidth="1"/>
    <col min="6402" max="6402" width="4.75" style="1" customWidth="1"/>
    <col min="6403" max="6403" width="65.75" style="1" customWidth="1"/>
    <col min="6404" max="6656" width="9" style="1"/>
    <col min="6657" max="6657" width="15.5" style="1" customWidth="1"/>
    <col min="6658" max="6658" width="4.75" style="1" customWidth="1"/>
    <col min="6659" max="6659" width="65.75" style="1" customWidth="1"/>
    <col min="6660" max="6912" width="9" style="1"/>
    <col min="6913" max="6913" width="15.5" style="1" customWidth="1"/>
    <col min="6914" max="6914" width="4.75" style="1" customWidth="1"/>
    <col min="6915" max="6915" width="65.75" style="1" customWidth="1"/>
    <col min="6916" max="7168" width="9" style="1"/>
    <col min="7169" max="7169" width="15.5" style="1" customWidth="1"/>
    <col min="7170" max="7170" width="4.75" style="1" customWidth="1"/>
    <col min="7171" max="7171" width="65.75" style="1" customWidth="1"/>
    <col min="7172" max="7424" width="9" style="1"/>
    <col min="7425" max="7425" width="15.5" style="1" customWidth="1"/>
    <col min="7426" max="7426" width="4.75" style="1" customWidth="1"/>
    <col min="7427" max="7427" width="65.75" style="1" customWidth="1"/>
    <col min="7428" max="7680" width="9" style="1"/>
    <col min="7681" max="7681" width="15.5" style="1" customWidth="1"/>
    <col min="7682" max="7682" width="4.75" style="1" customWidth="1"/>
    <col min="7683" max="7683" width="65.75" style="1" customWidth="1"/>
    <col min="7684" max="7936" width="9" style="1"/>
    <col min="7937" max="7937" width="15.5" style="1" customWidth="1"/>
    <col min="7938" max="7938" width="4.75" style="1" customWidth="1"/>
    <col min="7939" max="7939" width="65.75" style="1" customWidth="1"/>
    <col min="7940" max="8192" width="9" style="1"/>
    <col min="8193" max="8193" width="15.5" style="1" customWidth="1"/>
    <col min="8194" max="8194" width="4.75" style="1" customWidth="1"/>
    <col min="8195" max="8195" width="65.75" style="1" customWidth="1"/>
    <col min="8196" max="8448" width="9" style="1"/>
    <col min="8449" max="8449" width="15.5" style="1" customWidth="1"/>
    <col min="8450" max="8450" width="4.75" style="1" customWidth="1"/>
    <col min="8451" max="8451" width="65.75" style="1" customWidth="1"/>
    <col min="8452" max="8704" width="9" style="1"/>
    <col min="8705" max="8705" width="15.5" style="1" customWidth="1"/>
    <col min="8706" max="8706" width="4.75" style="1" customWidth="1"/>
    <col min="8707" max="8707" width="65.75" style="1" customWidth="1"/>
    <col min="8708" max="8960" width="9" style="1"/>
    <col min="8961" max="8961" width="15.5" style="1" customWidth="1"/>
    <col min="8962" max="8962" width="4.75" style="1" customWidth="1"/>
    <col min="8963" max="8963" width="65.75" style="1" customWidth="1"/>
    <col min="8964" max="9216" width="9" style="1"/>
    <col min="9217" max="9217" width="15.5" style="1" customWidth="1"/>
    <col min="9218" max="9218" width="4.75" style="1" customWidth="1"/>
    <col min="9219" max="9219" width="65.75" style="1" customWidth="1"/>
    <col min="9220" max="9472" width="9" style="1"/>
    <col min="9473" max="9473" width="15.5" style="1" customWidth="1"/>
    <col min="9474" max="9474" width="4.75" style="1" customWidth="1"/>
    <col min="9475" max="9475" width="65.75" style="1" customWidth="1"/>
    <col min="9476" max="9728" width="9" style="1"/>
    <col min="9729" max="9729" width="15.5" style="1" customWidth="1"/>
    <col min="9730" max="9730" width="4.75" style="1" customWidth="1"/>
    <col min="9731" max="9731" width="65.75" style="1" customWidth="1"/>
    <col min="9732" max="9984" width="9" style="1"/>
    <col min="9985" max="9985" width="15.5" style="1" customWidth="1"/>
    <col min="9986" max="9986" width="4.75" style="1" customWidth="1"/>
    <col min="9987" max="9987" width="65.75" style="1" customWidth="1"/>
    <col min="9988" max="10240" width="9" style="1"/>
    <col min="10241" max="10241" width="15.5" style="1" customWidth="1"/>
    <col min="10242" max="10242" width="4.75" style="1" customWidth="1"/>
    <col min="10243" max="10243" width="65.75" style="1" customWidth="1"/>
    <col min="10244" max="10496" width="9" style="1"/>
    <col min="10497" max="10497" width="15.5" style="1" customWidth="1"/>
    <col min="10498" max="10498" width="4.75" style="1" customWidth="1"/>
    <col min="10499" max="10499" width="65.75" style="1" customWidth="1"/>
    <col min="10500" max="10752" width="9" style="1"/>
    <col min="10753" max="10753" width="15.5" style="1" customWidth="1"/>
    <col min="10754" max="10754" width="4.75" style="1" customWidth="1"/>
    <col min="10755" max="10755" width="65.75" style="1" customWidth="1"/>
    <col min="10756" max="11008" width="9" style="1"/>
    <col min="11009" max="11009" width="15.5" style="1" customWidth="1"/>
    <col min="11010" max="11010" width="4.75" style="1" customWidth="1"/>
    <col min="11011" max="11011" width="65.75" style="1" customWidth="1"/>
    <col min="11012" max="11264" width="9" style="1"/>
    <col min="11265" max="11265" width="15.5" style="1" customWidth="1"/>
    <col min="11266" max="11266" width="4.75" style="1" customWidth="1"/>
    <col min="11267" max="11267" width="65.75" style="1" customWidth="1"/>
    <col min="11268" max="11520" width="9" style="1"/>
    <col min="11521" max="11521" width="15.5" style="1" customWidth="1"/>
    <col min="11522" max="11522" width="4.75" style="1" customWidth="1"/>
    <col min="11523" max="11523" width="65.75" style="1" customWidth="1"/>
    <col min="11524" max="11776" width="9" style="1"/>
    <col min="11777" max="11777" width="15.5" style="1" customWidth="1"/>
    <col min="11778" max="11778" width="4.75" style="1" customWidth="1"/>
    <col min="11779" max="11779" width="65.75" style="1" customWidth="1"/>
    <col min="11780" max="12032" width="9" style="1"/>
    <col min="12033" max="12033" width="15.5" style="1" customWidth="1"/>
    <col min="12034" max="12034" width="4.75" style="1" customWidth="1"/>
    <col min="12035" max="12035" width="65.75" style="1" customWidth="1"/>
    <col min="12036" max="12288" width="9" style="1"/>
    <col min="12289" max="12289" width="15.5" style="1" customWidth="1"/>
    <col min="12290" max="12290" width="4.75" style="1" customWidth="1"/>
    <col min="12291" max="12291" width="65.75" style="1" customWidth="1"/>
    <col min="12292" max="12544" width="9" style="1"/>
    <col min="12545" max="12545" width="15.5" style="1" customWidth="1"/>
    <col min="12546" max="12546" width="4.75" style="1" customWidth="1"/>
    <col min="12547" max="12547" width="65.75" style="1" customWidth="1"/>
    <col min="12548" max="12800" width="9" style="1"/>
    <col min="12801" max="12801" width="15.5" style="1" customWidth="1"/>
    <col min="12802" max="12802" width="4.75" style="1" customWidth="1"/>
    <col min="12803" max="12803" width="65.75" style="1" customWidth="1"/>
    <col min="12804" max="13056" width="9" style="1"/>
    <col min="13057" max="13057" width="15.5" style="1" customWidth="1"/>
    <col min="13058" max="13058" width="4.75" style="1" customWidth="1"/>
    <col min="13059" max="13059" width="65.75" style="1" customWidth="1"/>
    <col min="13060" max="13312" width="9" style="1"/>
    <col min="13313" max="13313" width="15.5" style="1" customWidth="1"/>
    <col min="13314" max="13314" width="4.75" style="1" customWidth="1"/>
    <col min="13315" max="13315" width="65.75" style="1" customWidth="1"/>
    <col min="13316" max="13568" width="9" style="1"/>
    <col min="13569" max="13569" width="15.5" style="1" customWidth="1"/>
    <col min="13570" max="13570" width="4.75" style="1" customWidth="1"/>
    <col min="13571" max="13571" width="65.75" style="1" customWidth="1"/>
    <col min="13572" max="13824" width="9" style="1"/>
    <col min="13825" max="13825" width="15.5" style="1" customWidth="1"/>
    <col min="13826" max="13826" width="4.75" style="1" customWidth="1"/>
    <col min="13827" max="13827" width="65.75" style="1" customWidth="1"/>
    <col min="13828" max="14080" width="9" style="1"/>
    <col min="14081" max="14081" width="15.5" style="1" customWidth="1"/>
    <col min="14082" max="14082" width="4.75" style="1" customWidth="1"/>
    <col min="14083" max="14083" width="65.75" style="1" customWidth="1"/>
    <col min="14084" max="14336" width="9" style="1"/>
    <col min="14337" max="14337" width="15.5" style="1" customWidth="1"/>
    <col min="14338" max="14338" width="4.75" style="1" customWidth="1"/>
    <col min="14339" max="14339" width="65.75" style="1" customWidth="1"/>
    <col min="14340" max="14592" width="9" style="1"/>
    <col min="14593" max="14593" width="15.5" style="1" customWidth="1"/>
    <col min="14594" max="14594" width="4.75" style="1" customWidth="1"/>
    <col min="14595" max="14595" width="65.75" style="1" customWidth="1"/>
    <col min="14596" max="14848" width="9" style="1"/>
    <col min="14849" max="14849" width="15.5" style="1" customWidth="1"/>
    <col min="14850" max="14850" width="4.75" style="1" customWidth="1"/>
    <col min="14851" max="14851" width="65.75" style="1" customWidth="1"/>
    <col min="14852" max="15104" width="9" style="1"/>
    <col min="15105" max="15105" width="15.5" style="1" customWidth="1"/>
    <col min="15106" max="15106" width="4.75" style="1" customWidth="1"/>
    <col min="15107" max="15107" width="65.75" style="1" customWidth="1"/>
    <col min="15108" max="15360" width="9" style="1"/>
    <col min="15361" max="15361" width="15.5" style="1" customWidth="1"/>
    <col min="15362" max="15362" width="4.75" style="1" customWidth="1"/>
    <col min="15363" max="15363" width="65.75" style="1" customWidth="1"/>
    <col min="15364" max="15616" width="9" style="1"/>
    <col min="15617" max="15617" width="15.5" style="1" customWidth="1"/>
    <col min="15618" max="15618" width="4.75" style="1" customWidth="1"/>
    <col min="15619" max="15619" width="65.75" style="1" customWidth="1"/>
    <col min="15620" max="15872" width="9" style="1"/>
    <col min="15873" max="15873" width="15.5" style="1" customWidth="1"/>
    <col min="15874" max="15874" width="4.75" style="1" customWidth="1"/>
    <col min="15875" max="15875" width="65.75" style="1" customWidth="1"/>
    <col min="15876" max="16128" width="9" style="1"/>
    <col min="16129" max="16129" width="15.5" style="1" customWidth="1"/>
    <col min="16130" max="16130" width="4.75" style="1" customWidth="1"/>
    <col min="16131" max="16131" width="65.75" style="1" customWidth="1"/>
    <col min="16132" max="16384" width="9" style="1"/>
  </cols>
  <sheetData>
    <row r="1" spans="1:3" s="30" customFormat="1" ht="15" customHeight="1">
      <c r="C1" s="637" t="s">
        <v>416</v>
      </c>
    </row>
    <row r="2" spans="1:3" s="30" customFormat="1" ht="15" customHeight="1">
      <c r="C2" s="638" t="s">
        <v>411</v>
      </c>
    </row>
    <row r="3" spans="1:3" s="30" customFormat="1" ht="21" customHeight="1">
      <c r="A3" s="17" t="s">
        <v>401</v>
      </c>
      <c r="B3" s="14"/>
    </row>
    <row r="4" spans="1:3" s="30" customFormat="1" ht="20.100000000000001" customHeight="1">
      <c r="A4" s="31"/>
      <c r="B4" s="17" t="s">
        <v>402</v>
      </c>
    </row>
    <row r="5" spans="1:3" s="30" customFormat="1" ht="18" customHeight="1">
      <c r="A5" s="17"/>
      <c r="B5" s="14"/>
      <c r="C5" s="637" t="s">
        <v>403</v>
      </c>
    </row>
    <row r="6" spans="1:3" s="30" customFormat="1" ht="18" customHeight="1">
      <c r="A6" s="17"/>
      <c r="B6" s="14"/>
      <c r="C6" s="639" t="s">
        <v>404</v>
      </c>
    </row>
    <row r="7" spans="1:3" s="30" customFormat="1" ht="18" customHeight="1">
      <c r="A7" s="17"/>
      <c r="B7" s="14"/>
      <c r="C7" s="639" t="s">
        <v>405</v>
      </c>
    </row>
    <row r="8" spans="1:3" s="30" customFormat="1" ht="15" customHeight="1">
      <c r="A8" s="31"/>
      <c r="C8" s="637" t="s">
        <v>406</v>
      </c>
    </row>
    <row r="9" spans="1:3" s="87" customFormat="1" ht="21" customHeight="1">
      <c r="A9" s="660" t="s">
        <v>202</v>
      </c>
      <c r="B9" s="660"/>
      <c r="C9" s="660"/>
    </row>
    <row r="10" spans="1:3" s="87" customFormat="1" ht="21" customHeight="1">
      <c r="A10" s="660" t="s">
        <v>22</v>
      </c>
      <c r="B10" s="660"/>
      <c r="C10" s="660"/>
    </row>
    <row r="11" spans="1:3" s="87" customFormat="1" ht="21" customHeight="1"/>
    <row r="12" spans="1:3" s="87" customFormat="1" ht="21" customHeight="1">
      <c r="A12" s="18" t="s">
        <v>86</v>
      </c>
      <c r="B12" s="1" t="s">
        <v>382</v>
      </c>
      <c r="C12" s="1"/>
    </row>
    <row r="13" spans="1:3" s="87" customFormat="1" ht="21" customHeight="1">
      <c r="A13" s="18" t="s">
        <v>87</v>
      </c>
      <c r="B13" s="1" t="s">
        <v>25</v>
      </c>
      <c r="C13" s="1"/>
    </row>
    <row r="14" spans="1:3" s="87" customFormat="1" ht="21" customHeight="1">
      <c r="A14" s="18" t="s">
        <v>88</v>
      </c>
      <c r="B14" s="1" t="s">
        <v>89</v>
      </c>
      <c r="C14" s="1"/>
    </row>
    <row r="15" spans="1:3" s="87" customFormat="1" ht="21" customHeight="1">
      <c r="A15" s="18" t="s">
        <v>90</v>
      </c>
      <c r="B15" s="1" t="s">
        <v>91</v>
      </c>
      <c r="C15" s="1"/>
    </row>
    <row r="16" spans="1:3" s="87" customFormat="1" ht="21" customHeight="1">
      <c r="A16" s="18" t="s">
        <v>54</v>
      </c>
      <c r="B16" s="88" t="s">
        <v>92</v>
      </c>
      <c r="C16" s="1"/>
    </row>
    <row r="17" spans="1:3" s="30" customFormat="1" ht="21" customHeight="1">
      <c r="A17" s="89" t="s">
        <v>35</v>
      </c>
      <c r="B17" s="35" t="s">
        <v>12</v>
      </c>
      <c r="C17" s="22" t="s">
        <v>383</v>
      </c>
    </row>
    <row r="18" spans="1:3" s="30" customFormat="1" ht="21" customHeight="1">
      <c r="A18" s="89"/>
      <c r="B18" s="37"/>
      <c r="C18" s="22" t="s">
        <v>93</v>
      </c>
    </row>
    <row r="19" spans="1:3" s="87" customFormat="1" ht="21" customHeight="1">
      <c r="A19" s="21"/>
      <c r="B19" s="90" t="s">
        <v>12</v>
      </c>
      <c r="C19" s="22" t="s">
        <v>38</v>
      </c>
    </row>
    <row r="20" spans="1:3" s="87" customFormat="1" ht="21" customHeight="1">
      <c r="A20" s="1"/>
      <c r="B20" s="1"/>
      <c r="C20" s="23" t="s">
        <v>39</v>
      </c>
    </row>
    <row r="21" spans="1:3" s="87" customFormat="1" ht="21" customHeight="1">
      <c r="A21" s="24" t="s">
        <v>40</v>
      </c>
      <c r="B21" s="18" t="s">
        <v>386</v>
      </c>
      <c r="C21" s="1"/>
    </row>
    <row r="22" spans="1:3" s="87" customFormat="1" ht="21" customHeight="1">
      <c r="A22" s="25" t="s">
        <v>41</v>
      </c>
      <c r="B22" s="18" t="s">
        <v>94</v>
      </c>
      <c r="C22" s="1"/>
    </row>
    <row r="23" spans="1:3" s="87" customFormat="1" ht="21" customHeight="1">
      <c r="A23" s="25"/>
      <c r="B23" s="91" t="s">
        <v>384</v>
      </c>
      <c r="C23" s="1"/>
    </row>
    <row r="24" spans="1:3" s="87" customFormat="1" ht="21" customHeight="1">
      <c r="A24" s="25"/>
      <c r="B24" s="92" t="s">
        <v>385</v>
      </c>
      <c r="C24" s="1"/>
    </row>
    <row r="25" spans="1:3" s="87" customFormat="1" ht="21" customHeight="1">
      <c r="A25" s="25"/>
      <c r="B25" s="92" t="s">
        <v>387</v>
      </c>
      <c r="C25" s="1"/>
    </row>
    <row r="26" spans="1:3" s="87" customFormat="1" ht="21" customHeight="1">
      <c r="A26" s="25"/>
      <c r="B26" s="92" t="s">
        <v>388</v>
      </c>
      <c r="C26" s="1"/>
    </row>
    <row r="27" spans="1:3" s="87" customFormat="1" ht="21" customHeight="1">
      <c r="A27" s="26" t="s">
        <v>43</v>
      </c>
      <c r="B27" s="18" t="s">
        <v>139</v>
      </c>
      <c r="C27" s="1"/>
    </row>
    <row r="28" spans="1:3" s="87" customFormat="1" ht="21" customHeight="1">
      <c r="A28" s="26"/>
      <c r="B28" s="93" t="s">
        <v>95</v>
      </c>
      <c r="C28" s="1"/>
    </row>
    <row r="29" spans="1:3" s="87" customFormat="1" ht="21" customHeight="1">
      <c r="A29" s="26"/>
      <c r="B29" s="27" t="s">
        <v>85</v>
      </c>
      <c r="C29" s="1"/>
    </row>
    <row r="30" spans="1:3" s="87" customFormat="1" ht="21" customHeight="1">
      <c r="A30" s="26" t="s">
        <v>45</v>
      </c>
      <c r="B30" s="88" t="s">
        <v>96</v>
      </c>
      <c r="C30" s="1"/>
    </row>
    <row r="31" spans="1:3" s="87" customFormat="1" ht="21" customHeight="1">
      <c r="A31" s="26"/>
      <c r="B31" s="88" t="s">
        <v>97</v>
      </c>
      <c r="C31" s="45"/>
    </row>
    <row r="32" spans="1:3" s="87" customFormat="1" ht="21" customHeight="1">
      <c r="A32" s="26"/>
      <c r="B32" s="88" t="s">
        <v>98</v>
      </c>
      <c r="C32" s="1"/>
    </row>
    <row r="33" spans="1:3" s="87" customFormat="1" ht="21" customHeight="1">
      <c r="A33" s="26"/>
      <c r="B33" s="88"/>
      <c r="C33" s="1" t="s">
        <v>99</v>
      </c>
    </row>
    <row r="34" spans="1:3" s="87" customFormat="1" ht="21" customHeight="1">
      <c r="A34" s="18"/>
      <c r="B34" s="26" t="s">
        <v>100</v>
      </c>
      <c r="C34" s="26"/>
    </row>
    <row r="35" spans="1:3" s="87" customFormat="1" ht="21" customHeight="1">
      <c r="A35" s="18"/>
      <c r="B35" s="26" t="s">
        <v>47</v>
      </c>
      <c r="C35" s="26"/>
    </row>
    <row r="36" spans="1:3" s="87" customFormat="1" ht="21" customHeight="1">
      <c r="A36" s="18"/>
      <c r="B36" s="26" t="s">
        <v>101</v>
      </c>
      <c r="C36" s="26"/>
    </row>
    <row r="37" spans="1:3" s="87" customFormat="1" ht="21" customHeight="1">
      <c r="A37" s="18"/>
      <c r="B37" s="26" t="s">
        <v>49</v>
      </c>
      <c r="C37" s="26"/>
    </row>
    <row r="38" spans="1:3" s="87" customFormat="1" ht="21" customHeight="1">
      <c r="A38" s="18"/>
      <c r="B38" s="26"/>
      <c r="C38" s="26"/>
    </row>
    <row r="39" spans="1:3" s="87" customFormat="1" ht="21" customHeight="1">
      <c r="A39" s="18"/>
      <c r="B39" s="26"/>
      <c r="C39" s="26"/>
    </row>
    <row r="40" spans="1:3" s="87" customFormat="1" ht="21" customHeight="1">
      <c r="A40" s="18"/>
      <c r="B40" s="26"/>
      <c r="C40" s="26"/>
    </row>
    <row r="41" spans="1:3" s="87" customFormat="1" ht="21" customHeight="1">
      <c r="A41" s="18"/>
      <c r="C41" s="26"/>
    </row>
    <row r="98" spans="10:10" ht="25.5" customHeight="1">
      <c r="J98" s="94"/>
    </row>
  </sheetData>
  <mergeCells count="2">
    <mergeCell ref="A9:C9"/>
    <mergeCell ref="A10:C10"/>
  </mergeCells>
  <phoneticPr fontId="2"/>
  <pageMargins left="0.7" right="0.7" top="0.75" bottom="0.75" header="0.3" footer="0.3"/>
  <pageSetup paperSize="9" scale="88" orientation="portrait" r:id="rId1"/>
  <rowBreaks count="1" manualBreakCount="1">
    <brk id="41" max="2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表紙</vt:lpstr>
      <vt:lpstr>注意事項</vt:lpstr>
      <vt:lpstr>申込日程</vt:lpstr>
      <vt:lpstr>第１回記録会</vt:lpstr>
      <vt:lpstr>第1回参考ダイヤ</vt:lpstr>
      <vt:lpstr>春季地区別記録会</vt:lpstr>
      <vt:lpstr>春季地区別参考ダイヤ</vt:lpstr>
      <vt:lpstr>阪奈和</vt:lpstr>
      <vt:lpstr>地区予選会要項</vt:lpstr>
      <vt:lpstr>地区予選会参考ダイヤ</vt:lpstr>
      <vt:lpstr>春季地区別記録会!Print_Area</vt:lpstr>
      <vt:lpstr>地区予選会要項!Print_Area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miyai</dc:creator>
  <cp:lastModifiedBy>KOKO</cp:lastModifiedBy>
  <cp:lastPrinted>2023-03-16T12:09:27Z</cp:lastPrinted>
  <dcterms:created xsi:type="dcterms:W3CDTF">2022-03-01T02:33:25Z</dcterms:created>
  <dcterms:modified xsi:type="dcterms:W3CDTF">2023-03-16T12:10:40Z</dcterms:modified>
</cp:coreProperties>
</file>